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7"/>
  <workbookPr autoCompressPictures="0"/>
  <mc:AlternateContent xmlns:mc="http://schemas.openxmlformats.org/markup-compatibility/2006">
    <mc:Choice Requires="x15">
      <x15ac:absPath xmlns:x15ac="http://schemas.microsoft.com/office/spreadsheetml/2010/11/ac" url="/Users/forestdavid/Desktop/"/>
    </mc:Choice>
  </mc:AlternateContent>
  <xr:revisionPtr revIDLastSave="0" documentId="13_ncr:1_{DCFAD95F-4E69-5249-A1A9-AB8C804DBE50}" xr6:coauthVersionLast="36" xr6:coauthVersionMax="36" xr10:uidLastSave="{00000000-0000-0000-0000-000000000000}"/>
  <bookViews>
    <workbookView xWindow="0" yWindow="460" windowWidth="23940" windowHeight="16120" tabRatio="930" xr2:uid="{00000000-000D-0000-FFFF-FFFF00000000}"/>
  </bookViews>
  <sheets>
    <sheet name="PART I" sheetId="1" r:id="rId1"/>
    <sheet name="PART II" sheetId="15" r:id="rId2"/>
    <sheet name="IFE " sheetId="2" r:id="rId3"/>
    <sheet name="EFE " sheetId="3" r:id="rId4"/>
    <sheet name="CPM" sheetId="4" r:id="rId5"/>
    <sheet name="BCG" sheetId="5" r:id="rId6"/>
    <sheet name="IE" sheetId="7" r:id="rId7"/>
    <sheet name="SPACE" sheetId="8" r:id="rId8"/>
    <sheet name="Perceptual Map" sheetId="10" r:id="rId9"/>
    <sheet name="GRAND" sheetId="12" r:id="rId10"/>
    <sheet name="SWOT" sheetId="11" r:id="rId11"/>
    <sheet name="QSPM" sheetId="13" r:id="rId12"/>
    <sheet name="Financial Statements" sheetId="16" r:id="rId13"/>
    <sheet name="Company Valuation" sheetId="17" r:id="rId14"/>
    <sheet name="EPS_EBIT" sheetId="18" r:id="rId15"/>
    <sheet name="Retained Earnings Table" sheetId="21" r:id="rId16"/>
    <sheet name="Projected Statements" sheetId="19" r:id="rId17"/>
    <sheet name="Ratios" sheetId="20" r:id="rId18"/>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36" i="7" l="1"/>
  <c r="F15" i="20" l="1"/>
  <c r="F6" i="16" l="1"/>
  <c r="D5" i="19" s="1"/>
  <c r="F11" i="16"/>
  <c r="D10" i="19" s="1"/>
  <c r="E10" i="19" s="1"/>
  <c r="F10" i="19" s="1"/>
  <c r="E13" i="19"/>
  <c r="D15" i="21"/>
  <c r="D13" i="19"/>
  <c r="F41" i="16"/>
  <c r="F13" i="19"/>
  <c r="D16" i="21"/>
  <c r="D14" i="21"/>
  <c r="F14" i="21"/>
  <c r="D4" i="19"/>
  <c r="B14" i="21"/>
  <c r="F4" i="19"/>
  <c r="F17" i="19" s="1"/>
  <c r="B16" i="21"/>
  <c r="E4" i="19"/>
  <c r="B15" i="21" s="1"/>
  <c r="F129" i="15"/>
  <c r="Q20" i="18" s="1"/>
  <c r="F125" i="15"/>
  <c r="Q18" i="18"/>
  <c r="Q17" i="18"/>
  <c r="Q16" i="18"/>
  <c r="Q15" i="18"/>
  <c r="J146" i="1"/>
  <c r="I45" i="5" s="1"/>
  <c r="J147" i="1"/>
  <c r="I46" i="5"/>
  <c r="J148" i="1"/>
  <c r="I47" i="5"/>
  <c r="J149" i="1"/>
  <c r="I48" i="5" s="1"/>
  <c r="J145" i="1"/>
  <c r="I44" i="5" s="1"/>
  <c r="D251" i="1"/>
  <c r="O17" i="8"/>
  <c r="D250" i="1"/>
  <c r="O16" i="8"/>
  <c r="D241" i="1"/>
  <c r="N17" i="8" s="1"/>
  <c r="D240" i="1"/>
  <c r="N16" i="8" s="1"/>
  <c r="D231" i="1"/>
  <c r="M17" i="8"/>
  <c r="D230" i="1"/>
  <c r="M16" i="8"/>
  <c r="O15" i="8"/>
  <c r="N15" i="8"/>
  <c r="M15" i="8"/>
  <c r="H36" i="7"/>
  <c r="G37" i="7"/>
  <c r="H37" i="7"/>
  <c r="G38" i="7"/>
  <c r="H38" i="7"/>
  <c r="G39" i="7"/>
  <c r="H39" i="7"/>
  <c r="H35" i="7"/>
  <c r="G35" i="7"/>
  <c r="F36" i="7"/>
  <c r="F37" i="7"/>
  <c r="F38" i="7"/>
  <c r="F39" i="7"/>
  <c r="F35" i="7"/>
  <c r="B36" i="7"/>
  <c r="B37" i="7"/>
  <c r="B38" i="7"/>
  <c r="B39" i="7"/>
  <c r="B35" i="7"/>
  <c r="H48" i="5"/>
  <c r="H45" i="5"/>
  <c r="H46" i="5"/>
  <c r="H47" i="5"/>
  <c r="H44" i="5"/>
  <c r="G45" i="5"/>
  <c r="G46" i="5"/>
  <c r="G47" i="5"/>
  <c r="G48" i="5"/>
  <c r="F44" i="5"/>
  <c r="F45" i="5"/>
  <c r="F47" i="5"/>
  <c r="F48" i="5"/>
  <c r="F46" i="5"/>
  <c r="G44" i="5"/>
  <c r="B45" i="5"/>
  <c r="B46" i="5"/>
  <c r="B47" i="5"/>
  <c r="B48" i="5"/>
  <c r="B44" i="5"/>
  <c r="E32" i="16"/>
  <c r="E33" i="16"/>
  <c r="E34" i="16"/>
  <c r="E35" i="16"/>
  <c r="E36" i="16"/>
  <c r="G36" i="16" s="1"/>
  <c r="E37" i="16"/>
  <c r="E40" i="16"/>
  <c r="H40" i="16" s="1"/>
  <c r="E41" i="16"/>
  <c r="H41" i="16" s="1"/>
  <c r="E43" i="16"/>
  <c r="E42" i="16"/>
  <c r="F32" i="16"/>
  <c r="H32" i="16" s="1"/>
  <c r="F33" i="16"/>
  <c r="E201" i="15" s="1"/>
  <c r="F34" i="16"/>
  <c r="F37" i="16" s="1"/>
  <c r="F35" i="16"/>
  <c r="G35" i="16" s="1"/>
  <c r="F36" i="16"/>
  <c r="F40" i="16"/>
  <c r="F42" i="16"/>
  <c r="F43" i="16"/>
  <c r="H43" i="16" s="1"/>
  <c r="F44" i="16"/>
  <c r="H42" i="16"/>
  <c r="G42" i="16"/>
  <c r="G43" i="16"/>
  <c r="H36" i="16"/>
  <c r="G32" i="16"/>
  <c r="E20" i="16"/>
  <c r="E24" i="16" s="1"/>
  <c r="F20" i="16"/>
  <c r="H20" i="16" s="1"/>
  <c r="E21" i="16"/>
  <c r="F21" i="16"/>
  <c r="H21" i="16" s="1"/>
  <c r="E22" i="16"/>
  <c r="F22" i="16"/>
  <c r="H22" i="16"/>
  <c r="E23" i="16"/>
  <c r="G23" i="16" s="1"/>
  <c r="F23" i="16"/>
  <c r="E25" i="16"/>
  <c r="F25" i="16"/>
  <c r="G25" i="16" s="1"/>
  <c r="H25" i="16"/>
  <c r="E27" i="16"/>
  <c r="F27" i="16"/>
  <c r="H27" i="16"/>
  <c r="E28" i="16"/>
  <c r="F28" i="16"/>
  <c r="H28" i="16"/>
  <c r="E26" i="16"/>
  <c r="G26" i="16" s="1"/>
  <c r="F26" i="16"/>
  <c r="G21" i="16"/>
  <c r="G22" i="16"/>
  <c r="G27" i="16"/>
  <c r="G28" i="16"/>
  <c r="E6" i="16"/>
  <c r="G6" i="16" s="1"/>
  <c r="E7" i="16"/>
  <c r="D13" i="20" s="1"/>
  <c r="E8" i="16"/>
  <c r="E10" i="16" s="1"/>
  <c r="F7" i="16"/>
  <c r="F8" i="16" s="1"/>
  <c r="E9" i="16"/>
  <c r="F9" i="16"/>
  <c r="G9" i="16"/>
  <c r="E11" i="16"/>
  <c r="G11" i="16"/>
  <c r="E13" i="16"/>
  <c r="F13" i="16"/>
  <c r="G13" i="16"/>
  <c r="E14" i="16"/>
  <c r="F14" i="16"/>
  <c r="G14" i="16" s="1"/>
  <c r="H13" i="16"/>
  <c r="H14" i="16"/>
  <c r="H9" i="16"/>
  <c r="H6" i="16"/>
  <c r="G7" i="16"/>
  <c r="G33" i="16"/>
  <c r="H26" i="16"/>
  <c r="H11" i="16"/>
  <c r="E87" i="15"/>
  <c r="E77" i="15"/>
  <c r="C6" i="17"/>
  <c r="C9" i="17"/>
  <c r="F17" i="18"/>
  <c r="E195" i="15"/>
  <c r="E187" i="15"/>
  <c r="E185" i="15"/>
  <c r="E183" i="15"/>
  <c r="E205" i="15"/>
  <c r="E199" i="15"/>
  <c r="F13" i="20"/>
  <c r="D25" i="19"/>
  <c r="E25" i="19"/>
  <c r="F25" i="19" s="1"/>
  <c r="D41" i="19"/>
  <c r="E41" i="19" s="1"/>
  <c r="F41" i="19" s="1"/>
  <c r="D39" i="19"/>
  <c r="E39" i="19"/>
  <c r="D42" i="19"/>
  <c r="E42" i="19"/>
  <c r="F42" i="19" s="1"/>
  <c r="D26" i="19"/>
  <c r="E26" i="19" s="1"/>
  <c r="F26" i="19" s="1"/>
  <c r="F39" i="19"/>
  <c r="C12" i="13"/>
  <c r="G12" i="13" s="1"/>
  <c r="D12" i="13"/>
  <c r="C13" i="13"/>
  <c r="E13" i="13" s="1"/>
  <c r="D13" i="13"/>
  <c r="C14" i="13"/>
  <c r="E14" i="13" s="1"/>
  <c r="D14" i="13"/>
  <c r="C15" i="13"/>
  <c r="E15" i="13" s="1"/>
  <c r="D15" i="13"/>
  <c r="C16" i="13"/>
  <c r="D16" i="13"/>
  <c r="E16" i="13"/>
  <c r="C17" i="13"/>
  <c r="E17" i="13" s="1"/>
  <c r="D17" i="13"/>
  <c r="C18" i="13"/>
  <c r="D18" i="13"/>
  <c r="E18" i="13"/>
  <c r="C19" i="13"/>
  <c r="D19" i="13"/>
  <c r="E19" i="13"/>
  <c r="C20" i="13"/>
  <c r="D20" i="13"/>
  <c r="E20" i="13" s="1"/>
  <c r="C21" i="13"/>
  <c r="D21" i="13"/>
  <c r="E21" i="13"/>
  <c r="C26" i="13"/>
  <c r="E26" i="13" s="1"/>
  <c r="D26" i="13"/>
  <c r="C27" i="13"/>
  <c r="E27" i="13" s="1"/>
  <c r="D27" i="13"/>
  <c r="C28" i="13"/>
  <c r="D28" i="13"/>
  <c r="E28" i="13"/>
  <c r="C29" i="13"/>
  <c r="E29" i="13" s="1"/>
  <c r="D29" i="13"/>
  <c r="C30" i="13"/>
  <c r="D30" i="13"/>
  <c r="E30" i="13"/>
  <c r="C31" i="13"/>
  <c r="D31" i="13"/>
  <c r="E31" i="13"/>
  <c r="C32" i="13"/>
  <c r="D32" i="13"/>
  <c r="E32" i="13" s="1"/>
  <c r="C33" i="13"/>
  <c r="D33" i="13"/>
  <c r="E33" i="13"/>
  <c r="C34" i="13"/>
  <c r="E34" i="13" s="1"/>
  <c r="D34" i="13"/>
  <c r="C35" i="13"/>
  <c r="E35" i="13" s="1"/>
  <c r="D35" i="13"/>
  <c r="C41" i="13"/>
  <c r="E41" i="13" s="1"/>
  <c r="D41" i="13"/>
  <c r="C42" i="13"/>
  <c r="G42" i="13" s="1"/>
  <c r="D42" i="13"/>
  <c r="C43" i="13"/>
  <c r="E43" i="13" s="1"/>
  <c r="D43" i="13"/>
  <c r="C44" i="13"/>
  <c r="D44" i="13"/>
  <c r="E44" i="13"/>
  <c r="C45" i="13"/>
  <c r="D45" i="13"/>
  <c r="E45" i="13" s="1"/>
  <c r="C46" i="13"/>
  <c r="D46" i="13"/>
  <c r="E46" i="13"/>
  <c r="C47" i="13"/>
  <c r="E47" i="13" s="1"/>
  <c r="D47" i="13"/>
  <c r="C48" i="13"/>
  <c r="E48" i="13" s="1"/>
  <c r="D48" i="13"/>
  <c r="C49" i="13"/>
  <c r="D49" i="13"/>
  <c r="E49" i="13"/>
  <c r="C50" i="13"/>
  <c r="E50" i="13" s="1"/>
  <c r="D50" i="13"/>
  <c r="C56" i="13"/>
  <c r="E56" i="13" s="1"/>
  <c r="D56" i="13"/>
  <c r="C57" i="13"/>
  <c r="G57" i="13" s="1"/>
  <c r="D57" i="13"/>
  <c r="C58" i="13"/>
  <c r="D58" i="13"/>
  <c r="E58" i="13" s="1"/>
  <c r="C59" i="13"/>
  <c r="D59" i="13"/>
  <c r="E59" i="13"/>
  <c r="C60" i="13"/>
  <c r="E60" i="13" s="1"/>
  <c r="D60" i="13"/>
  <c r="C61" i="13"/>
  <c r="E61" i="13" s="1"/>
  <c r="D61" i="13"/>
  <c r="C62" i="13"/>
  <c r="D62" i="13"/>
  <c r="E62" i="13"/>
  <c r="C63" i="13"/>
  <c r="G63" i="13" s="1"/>
  <c r="D63" i="13"/>
  <c r="C64" i="13"/>
  <c r="D64" i="13"/>
  <c r="E64" i="13"/>
  <c r="C65" i="13"/>
  <c r="D65" i="13"/>
  <c r="E65" i="13"/>
  <c r="E181" i="15"/>
  <c r="E154" i="15"/>
  <c r="E17" i="19"/>
  <c r="D17" i="19"/>
  <c r="C24" i="2"/>
  <c r="C25" i="2"/>
  <c r="C26" i="2"/>
  <c r="C27" i="2"/>
  <c r="E27" i="2" s="1"/>
  <c r="C28" i="2"/>
  <c r="C29" i="2"/>
  <c r="C30" i="2"/>
  <c r="C31" i="2"/>
  <c r="C32" i="2"/>
  <c r="C23" i="2"/>
  <c r="D93" i="1"/>
  <c r="C33" i="3" s="1"/>
  <c r="D127" i="1"/>
  <c r="B15" i="17"/>
  <c r="B5" i="17"/>
  <c r="D51" i="1"/>
  <c r="C33" i="2" s="1"/>
  <c r="B378" i="1"/>
  <c r="C19" i="17"/>
  <c r="B10" i="2"/>
  <c r="M179" i="15"/>
  <c r="M197" i="15" s="1"/>
  <c r="M207" i="15" s="1"/>
  <c r="K7" i="20"/>
  <c r="I7" i="20"/>
  <c r="J179" i="15"/>
  <c r="J197" i="15"/>
  <c r="J207" i="15"/>
  <c r="G179" i="15"/>
  <c r="G197" i="15"/>
  <c r="G207" i="15" s="1"/>
  <c r="H13" i="18"/>
  <c r="D17" i="18"/>
  <c r="H8" i="18"/>
  <c r="I8" i="18"/>
  <c r="I10" i="18" s="1"/>
  <c r="J8" i="18"/>
  <c r="J10" i="18" s="1"/>
  <c r="H9" i="18"/>
  <c r="I9" i="18"/>
  <c r="J9" i="18"/>
  <c r="F19" i="18"/>
  <c r="E19" i="18"/>
  <c r="D19" i="18"/>
  <c r="F8" i="18"/>
  <c r="F10" i="18"/>
  <c r="F11" i="18" s="1"/>
  <c r="E8" i="18"/>
  <c r="E10" i="18"/>
  <c r="E11" i="18" s="1"/>
  <c r="E12" i="18" s="1"/>
  <c r="D8" i="18"/>
  <c r="D10" i="18"/>
  <c r="D11" i="18"/>
  <c r="D12" i="18"/>
  <c r="F137" i="15"/>
  <c r="C18" i="17"/>
  <c r="C17" i="17"/>
  <c r="C16" i="17"/>
  <c r="E211" i="15"/>
  <c r="E215" i="15"/>
  <c r="E189" i="15"/>
  <c r="F5" i="16"/>
  <c r="F7" i="20"/>
  <c r="E5" i="16"/>
  <c r="D7" i="20"/>
  <c r="E164" i="15"/>
  <c r="H28" i="15"/>
  <c r="E28" i="15"/>
  <c r="D18" i="20"/>
  <c r="B374" i="1"/>
  <c r="B362" i="1"/>
  <c r="F29" i="13"/>
  <c r="F26" i="13"/>
  <c r="G26" i="13"/>
  <c r="F27" i="13"/>
  <c r="G27" i="13" s="1"/>
  <c r="F28" i="13"/>
  <c r="F30" i="13"/>
  <c r="F31" i="13"/>
  <c r="F32" i="13"/>
  <c r="F33" i="13"/>
  <c r="F34" i="13"/>
  <c r="F35" i="13"/>
  <c r="G35" i="13" s="1"/>
  <c r="G31" i="13"/>
  <c r="F12" i="13"/>
  <c r="F13" i="13"/>
  <c r="F14" i="13"/>
  <c r="F15" i="13"/>
  <c r="F16" i="13"/>
  <c r="F17" i="13"/>
  <c r="F18" i="13"/>
  <c r="G18" i="13" s="1"/>
  <c r="F19" i="13"/>
  <c r="F20" i="13"/>
  <c r="F21" i="13"/>
  <c r="G15" i="13"/>
  <c r="G20" i="13"/>
  <c r="F56" i="13"/>
  <c r="G56" i="13" s="1"/>
  <c r="F57" i="13"/>
  <c r="F58" i="13"/>
  <c r="G58" i="13" s="1"/>
  <c r="F59" i="13"/>
  <c r="F60" i="13"/>
  <c r="F61" i="13"/>
  <c r="F62" i="13"/>
  <c r="G62" i="13" s="1"/>
  <c r="F63" i="13"/>
  <c r="F64" i="13"/>
  <c r="G64" i="13" s="1"/>
  <c r="F65" i="13"/>
  <c r="B27" i="13"/>
  <c r="B28" i="13"/>
  <c r="B29" i="13"/>
  <c r="B30" i="13"/>
  <c r="B31" i="13"/>
  <c r="B32" i="13"/>
  <c r="B33" i="13"/>
  <c r="B34" i="13"/>
  <c r="B35" i="13"/>
  <c r="B26" i="13"/>
  <c r="B65" i="13"/>
  <c r="F23" i="13"/>
  <c r="D23" i="13"/>
  <c r="B13" i="13"/>
  <c r="B14" i="13"/>
  <c r="B15" i="13"/>
  <c r="B16" i="13"/>
  <c r="B17" i="13"/>
  <c r="B18" i="13"/>
  <c r="B19" i="13"/>
  <c r="B20" i="13"/>
  <c r="B21" i="13"/>
  <c r="B12" i="13"/>
  <c r="F9" i="13"/>
  <c r="D9" i="13"/>
  <c r="B57" i="13"/>
  <c r="B58" i="13"/>
  <c r="B59" i="13"/>
  <c r="B60" i="13"/>
  <c r="B61" i="13"/>
  <c r="B62" i="13"/>
  <c r="B63" i="13"/>
  <c r="B64" i="13"/>
  <c r="B56" i="13"/>
  <c r="F53" i="13"/>
  <c r="D53" i="13"/>
  <c r="D38" i="13"/>
  <c r="F38" i="13"/>
  <c r="B42" i="13"/>
  <c r="B41" i="13"/>
  <c r="B43" i="13"/>
  <c r="B44" i="13"/>
  <c r="B45" i="13"/>
  <c r="B46" i="13"/>
  <c r="B47" i="13"/>
  <c r="B48" i="13"/>
  <c r="B49" i="13"/>
  <c r="B50" i="13"/>
  <c r="F42" i="13"/>
  <c r="F43" i="13"/>
  <c r="F44" i="13"/>
  <c r="F45" i="13"/>
  <c r="G45" i="13" s="1"/>
  <c r="F46" i="13"/>
  <c r="F47" i="13"/>
  <c r="F48" i="13"/>
  <c r="F49" i="13"/>
  <c r="F50" i="13"/>
  <c r="F41" i="13"/>
  <c r="G44" i="13"/>
  <c r="G48" i="13"/>
  <c r="C10" i="3"/>
  <c r="C11" i="3"/>
  <c r="C12" i="3"/>
  <c r="C13" i="3"/>
  <c r="E13" i="3" s="1"/>
  <c r="C14" i="3"/>
  <c r="E14" i="3" s="1"/>
  <c r="C15" i="3"/>
  <c r="C16" i="3"/>
  <c r="C17" i="3"/>
  <c r="C18" i="3"/>
  <c r="C19" i="3"/>
  <c r="B10" i="3"/>
  <c r="B11" i="3"/>
  <c r="B12" i="3"/>
  <c r="B13" i="3"/>
  <c r="B14" i="3"/>
  <c r="B15" i="3"/>
  <c r="B16" i="3"/>
  <c r="B17" i="3"/>
  <c r="B18" i="3"/>
  <c r="B19" i="3"/>
  <c r="B344" i="1"/>
  <c r="B345" i="1"/>
  <c r="B346" i="1"/>
  <c r="B347" i="1"/>
  <c r="B348" i="1"/>
  <c r="B349" i="1"/>
  <c r="B350" i="1"/>
  <c r="B351" i="1"/>
  <c r="B352" i="1"/>
  <c r="B343" i="1"/>
  <c r="B331" i="1"/>
  <c r="B332" i="1"/>
  <c r="B333" i="1"/>
  <c r="B334" i="1"/>
  <c r="B335" i="1"/>
  <c r="B336" i="1"/>
  <c r="B337" i="1"/>
  <c r="B338" i="1"/>
  <c r="B339" i="1"/>
  <c r="B330" i="1"/>
  <c r="B372" i="1"/>
  <c r="B373" i="1"/>
  <c r="B375" i="1"/>
  <c r="B376" i="1"/>
  <c r="B377" i="1"/>
  <c r="B379" i="1"/>
  <c r="B380" i="1"/>
  <c r="B371" i="1"/>
  <c r="B357" i="1"/>
  <c r="B358" i="1"/>
  <c r="B359" i="1"/>
  <c r="B360" i="1"/>
  <c r="B361" i="1"/>
  <c r="B363" i="1"/>
  <c r="B364" i="1"/>
  <c r="B365" i="1"/>
  <c r="B366" i="1"/>
  <c r="B356" i="1"/>
  <c r="A357" i="1"/>
  <c r="A358" i="1"/>
  <c r="A359" i="1"/>
  <c r="A360" i="1"/>
  <c r="A361" i="1"/>
  <c r="A362" i="1"/>
  <c r="A363" i="1"/>
  <c r="A364" i="1"/>
  <c r="A365" i="1"/>
  <c r="A366" i="1"/>
  <c r="L18" i="10"/>
  <c r="C18" i="10"/>
  <c r="F31" i="10"/>
  <c r="F14" i="10"/>
  <c r="K41" i="8"/>
  <c r="K42" i="8"/>
  <c r="K43" i="8"/>
  <c r="K44" i="8"/>
  <c r="G41" i="8"/>
  <c r="G42" i="8"/>
  <c r="G43" i="8"/>
  <c r="G44" i="8"/>
  <c r="K40" i="8"/>
  <c r="G40" i="8"/>
  <c r="F41" i="8"/>
  <c r="F42" i="8"/>
  <c r="F45" i="8" s="1"/>
  <c r="F43" i="8"/>
  <c r="F44" i="8"/>
  <c r="B41" i="8"/>
  <c r="B42" i="8"/>
  <c r="B43" i="8"/>
  <c r="B44" i="8"/>
  <c r="F40" i="8"/>
  <c r="B40" i="8"/>
  <c r="K32" i="8"/>
  <c r="K36" i="8" s="1"/>
  <c r="K33" i="8"/>
  <c r="K34" i="8"/>
  <c r="K35" i="8"/>
  <c r="K31" i="8"/>
  <c r="G32" i="8"/>
  <c r="G33" i="8"/>
  <c r="G34" i="8"/>
  <c r="G35" i="8"/>
  <c r="G31" i="8"/>
  <c r="F32" i="8"/>
  <c r="F33" i="8"/>
  <c r="F34" i="8"/>
  <c r="F35" i="8"/>
  <c r="F31" i="8"/>
  <c r="B32" i="8"/>
  <c r="B33" i="8"/>
  <c r="B34" i="8"/>
  <c r="B35" i="8"/>
  <c r="B31" i="8"/>
  <c r="E8" i="4"/>
  <c r="G8" i="4"/>
  <c r="I8" i="4"/>
  <c r="I11" i="4"/>
  <c r="I12" i="4"/>
  <c r="I13" i="4"/>
  <c r="I14" i="4"/>
  <c r="I15" i="4"/>
  <c r="I16" i="4"/>
  <c r="I17" i="4"/>
  <c r="I18" i="4"/>
  <c r="I19" i="4"/>
  <c r="J19" i="4" s="1"/>
  <c r="I20" i="4"/>
  <c r="J20" i="4" s="1"/>
  <c r="I21" i="4"/>
  <c r="I10" i="4"/>
  <c r="G11" i="4"/>
  <c r="G12" i="4"/>
  <c r="G13" i="4"/>
  <c r="G14" i="4"/>
  <c r="G15" i="4"/>
  <c r="G16" i="4"/>
  <c r="H16" i="4" s="1"/>
  <c r="G17" i="4"/>
  <c r="G18" i="4"/>
  <c r="G19" i="4"/>
  <c r="G20" i="4"/>
  <c r="G21" i="4"/>
  <c r="G10" i="4"/>
  <c r="H10" i="4" s="1"/>
  <c r="E11" i="4"/>
  <c r="F11" i="4" s="1"/>
  <c r="E12" i="4"/>
  <c r="F12" i="4" s="1"/>
  <c r="E13" i="4"/>
  <c r="E14" i="4"/>
  <c r="E15" i="4"/>
  <c r="E16" i="4"/>
  <c r="E17" i="4"/>
  <c r="E18" i="4"/>
  <c r="E19" i="4"/>
  <c r="F19" i="4" s="1"/>
  <c r="E20" i="4"/>
  <c r="E21" i="4"/>
  <c r="E10" i="4"/>
  <c r="D11" i="4"/>
  <c r="D12" i="4"/>
  <c r="J12" i="4" s="1"/>
  <c r="D13" i="4"/>
  <c r="D14" i="4"/>
  <c r="F14" i="4" s="1"/>
  <c r="D15" i="4"/>
  <c r="H15" i="4" s="1"/>
  <c r="D16" i="4"/>
  <c r="D17" i="4"/>
  <c r="D18" i="4"/>
  <c r="H18" i="4"/>
  <c r="D19" i="4"/>
  <c r="D20" i="4"/>
  <c r="H20" i="4"/>
  <c r="D21" i="4"/>
  <c r="D10" i="4"/>
  <c r="C11" i="4"/>
  <c r="C12" i="4"/>
  <c r="C13" i="4"/>
  <c r="C14" i="4"/>
  <c r="C15" i="4"/>
  <c r="C16" i="4"/>
  <c r="C17" i="4"/>
  <c r="C18" i="4"/>
  <c r="C19" i="4"/>
  <c r="C20" i="4"/>
  <c r="C21" i="4"/>
  <c r="C10" i="4"/>
  <c r="B12" i="2"/>
  <c r="B24" i="3"/>
  <c r="B25" i="3"/>
  <c r="B26" i="3"/>
  <c r="B27" i="3"/>
  <c r="B28" i="3"/>
  <c r="B29" i="3"/>
  <c r="B30" i="3"/>
  <c r="B31" i="3"/>
  <c r="B32" i="3"/>
  <c r="B23" i="3"/>
  <c r="D23" i="3"/>
  <c r="D24" i="3"/>
  <c r="D25" i="3"/>
  <c r="D26" i="3"/>
  <c r="D27" i="3"/>
  <c r="E27" i="3" s="1"/>
  <c r="D28" i="3"/>
  <c r="E28" i="3" s="1"/>
  <c r="D29" i="3"/>
  <c r="D30" i="3"/>
  <c r="D31" i="3"/>
  <c r="D32" i="3"/>
  <c r="E32" i="3" s="1"/>
  <c r="C24" i="3"/>
  <c r="C25" i="3"/>
  <c r="E25" i="3" s="1"/>
  <c r="C26" i="3"/>
  <c r="E26" i="3" s="1"/>
  <c r="C27" i="3"/>
  <c r="C28" i="3"/>
  <c r="C29" i="3"/>
  <c r="C30" i="3"/>
  <c r="E30" i="3" s="1"/>
  <c r="C31" i="3"/>
  <c r="E31" i="3"/>
  <c r="C32" i="3"/>
  <c r="C23" i="3"/>
  <c r="D11" i="3"/>
  <c r="E11" i="3" s="1"/>
  <c r="D12" i="3"/>
  <c r="E12" i="3" s="1"/>
  <c r="D13" i="3"/>
  <c r="D14" i="3"/>
  <c r="D15" i="3"/>
  <c r="D16" i="3"/>
  <c r="D17" i="3"/>
  <c r="D18" i="3"/>
  <c r="E18" i="3"/>
  <c r="D19" i="3"/>
  <c r="E19" i="3" s="1"/>
  <c r="D10" i="3"/>
  <c r="F16" i="4"/>
  <c r="D24" i="2"/>
  <c r="D25" i="2"/>
  <c r="E25" i="2" s="1"/>
  <c r="D26" i="2"/>
  <c r="E26" i="2"/>
  <c r="D27" i="2"/>
  <c r="D28" i="2"/>
  <c r="E28" i="2" s="1"/>
  <c r="D29" i="2"/>
  <c r="E29" i="2" s="1"/>
  <c r="D30" i="2"/>
  <c r="E30" i="2"/>
  <c r="D31" i="2"/>
  <c r="E31" i="2" s="1"/>
  <c r="D32" i="2"/>
  <c r="E32" i="2"/>
  <c r="D23" i="2"/>
  <c r="B32" i="2"/>
  <c r="B31" i="2"/>
  <c r="B30" i="2"/>
  <c r="B29" i="2"/>
  <c r="B28" i="2"/>
  <c r="B27" i="2"/>
  <c r="B26" i="2"/>
  <c r="B25" i="2"/>
  <c r="B24" i="2"/>
  <c r="B23" i="2"/>
  <c r="D10" i="2"/>
  <c r="D11" i="2"/>
  <c r="D12" i="2"/>
  <c r="D13" i="2"/>
  <c r="D14" i="2"/>
  <c r="D15" i="2"/>
  <c r="D16" i="2"/>
  <c r="D17" i="2"/>
  <c r="D18" i="2"/>
  <c r="E18" i="2" s="1"/>
  <c r="D19" i="2"/>
  <c r="C19" i="2"/>
  <c r="C18" i="2"/>
  <c r="C17" i="2"/>
  <c r="C16" i="2"/>
  <c r="C15" i="2"/>
  <c r="C14" i="2"/>
  <c r="E14" i="2" s="1"/>
  <c r="C13" i="2"/>
  <c r="C12" i="2"/>
  <c r="E12" i="2" s="1"/>
  <c r="C11" i="2"/>
  <c r="C10" i="2"/>
  <c r="B19" i="2"/>
  <c r="B18" i="2"/>
  <c r="B17" i="2"/>
  <c r="B16" i="2"/>
  <c r="B15" i="2"/>
  <c r="B14" i="2"/>
  <c r="B13" i="2"/>
  <c r="B11" i="2"/>
  <c r="G46" i="13"/>
  <c r="H14" i="4"/>
  <c r="E213" i="15"/>
  <c r="F10" i="4"/>
  <c r="F36" i="8"/>
  <c r="E19" i="2"/>
  <c r="E29" i="3"/>
  <c r="G30" i="13"/>
  <c r="G32" i="13"/>
  <c r="E160" i="15"/>
  <c r="J13" i="18"/>
  <c r="I13" i="18"/>
  <c r="E191" i="15"/>
  <c r="E209" i="15"/>
  <c r="E193" i="15"/>
  <c r="J16" i="4"/>
  <c r="H11" i="4"/>
  <c r="J11" i="4"/>
  <c r="J10" i="4"/>
  <c r="J18" i="4"/>
  <c r="H13" i="4"/>
  <c r="F21" i="4"/>
  <c r="F20" i="4"/>
  <c r="H19" i="4"/>
  <c r="F18" i="4"/>
  <c r="H12" i="4"/>
  <c r="G65" i="13"/>
  <c r="E17" i="3"/>
  <c r="G41" i="13"/>
  <c r="G43" i="13"/>
  <c r="G28" i="13"/>
  <c r="E16" i="3"/>
  <c r="G60" i="13"/>
  <c r="G49" i="13"/>
  <c r="E15" i="3"/>
  <c r="E17" i="2"/>
  <c r="E15" i="2"/>
  <c r="G21" i="13"/>
  <c r="G19" i="13"/>
  <c r="E16" i="2"/>
  <c r="E158" i="15"/>
  <c r="H10" i="18"/>
  <c r="H11" i="18" s="1"/>
  <c r="H12" i="18" s="1"/>
  <c r="H14" i="18" s="1"/>
  <c r="C20" i="17"/>
  <c r="E18" i="16"/>
  <c r="D17" i="20"/>
  <c r="F17" i="20"/>
  <c r="D14" i="20"/>
  <c r="F18" i="16"/>
  <c r="G59" i="13"/>
  <c r="G33" i="13"/>
  <c r="E20" i="18"/>
  <c r="E21" i="18"/>
  <c r="E22" i="18" s="1"/>
  <c r="D20" i="18"/>
  <c r="D21" i="18" s="1"/>
  <c r="F20" i="18"/>
  <c r="F21" i="18" s="1"/>
  <c r="H17" i="4"/>
  <c r="J17" i="4"/>
  <c r="F17" i="4"/>
  <c r="J13" i="4"/>
  <c r="G61" i="13"/>
  <c r="J21" i="4"/>
  <c r="K45" i="8"/>
  <c r="G14" i="13"/>
  <c r="H21" i="4"/>
  <c r="F13" i="4"/>
  <c r="G16" i="13"/>
  <c r="E13" i="2" l="1"/>
  <c r="E11" i="2"/>
  <c r="E57" i="13"/>
  <c r="E23" i="3"/>
  <c r="E24" i="3"/>
  <c r="E10" i="3"/>
  <c r="E33" i="3" s="1"/>
  <c r="E24" i="2"/>
  <c r="E23" i="2"/>
  <c r="G13" i="13"/>
  <c r="E12" i="13"/>
  <c r="E10" i="2"/>
  <c r="F22" i="18"/>
  <c r="F23" i="18" s="1"/>
  <c r="D22" i="18"/>
  <c r="D23" i="18" s="1"/>
  <c r="J22" i="4"/>
  <c r="H37" i="16"/>
  <c r="F11" i="20"/>
  <c r="G37" i="16"/>
  <c r="F46" i="16"/>
  <c r="H22" i="4"/>
  <c r="G8" i="16"/>
  <c r="H8" i="16"/>
  <c r="F10" i="16"/>
  <c r="J11" i="18"/>
  <c r="J12" i="18"/>
  <c r="J14" i="18" s="1"/>
  <c r="D19" i="20"/>
  <c r="E12" i="16"/>
  <c r="E15" i="16" s="1"/>
  <c r="D12" i="20"/>
  <c r="I11" i="18"/>
  <c r="I12" i="18"/>
  <c r="I14" i="18" s="1"/>
  <c r="D8" i="20"/>
  <c r="D9" i="20"/>
  <c r="E29" i="16"/>
  <c r="D32" i="19"/>
  <c r="D22" i="19"/>
  <c r="I16" i="20"/>
  <c r="D6" i="19"/>
  <c r="I13" i="20" s="1"/>
  <c r="D31" i="19"/>
  <c r="E5" i="19"/>
  <c r="D21" i="19"/>
  <c r="D8" i="19"/>
  <c r="D35" i="19"/>
  <c r="D27" i="19"/>
  <c r="D20" i="19"/>
  <c r="I17" i="20" s="1"/>
  <c r="D34" i="19"/>
  <c r="E34" i="19" s="1"/>
  <c r="F34" i="19" s="1"/>
  <c r="H35" i="16"/>
  <c r="F15" i="4"/>
  <c r="F22" i="4" s="1"/>
  <c r="G17" i="13"/>
  <c r="H34" i="16"/>
  <c r="G41" i="16"/>
  <c r="D16" i="20"/>
  <c r="E203" i="15"/>
  <c r="E23" i="18"/>
  <c r="J15" i="4"/>
  <c r="G29" i="13"/>
  <c r="H33" i="16"/>
  <c r="H44" i="16"/>
  <c r="F127" i="15"/>
  <c r="F16" i="20"/>
  <c r="J14" i="4"/>
  <c r="H7" i="16"/>
  <c r="G20" i="16"/>
  <c r="F24" i="16"/>
  <c r="F18" i="20"/>
  <c r="D22" i="4"/>
  <c r="G34" i="13"/>
  <c r="G50" i="13"/>
  <c r="M7" i="20"/>
  <c r="E156" i="15"/>
  <c r="G40" i="16"/>
  <c r="E44" i="16"/>
  <c r="D11" i="20" s="1"/>
  <c r="F14" i="20"/>
  <c r="E63" i="13"/>
  <c r="E42" i="13"/>
  <c r="D24" i="19"/>
  <c r="E24" i="19" s="1"/>
  <c r="F24" i="19" s="1"/>
  <c r="H23" i="16"/>
  <c r="G34" i="16"/>
  <c r="F12" i="18"/>
  <c r="G47" i="13"/>
  <c r="G66" i="13" l="1"/>
  <c r="E33" i="2"/>
  <c r="E66" i="13"/>
  <c r="F29" i="16"/>
  <c r="G24" i="16"/>
  <c r="F8" i="20"/>
  <c r="H24" i="16"/>
  <c r="F9" i="20"/>
  <c r="G46" i="16"/>
  <c r="E46" i="16"/>
  <c r="H46" i="16" s="1"/>
  <c r="I14" i="20"/>
  <c r="D15" i="20"/>
  <c r="D10" i="20"/>
  <c r="G44" i="16"/>
  <c r="D7" i="19"/>
  <c r="D9" i="19" s="1"/>
  <c r="H10" i="16"/>
  <c r="G10" i="16"/>
  <c r="F12" i="16"/>
  <c r="F19" i="20"/>
  <c r="F12" i="20"/>
  <c r="E22" i="19"/>
  <c r="E8" i="19"/>
  <c r="E20" i="19"/>
  <c r="K17" i="20" s="1"/>
  <c r="K16" i="20"/>
  <c r="E31" i="19"/>
  <c r="E33" i="19" s="1"/>
  <c r="K14" i="20"/>
  <c r="E21" i="19"/>
  <c r="E35" i="19"/>
  <c r="K18" i="20"/>
  <c r="E6" i="19"/>
  <c r="E27" i="19"/>
  <c r="F5" i="19"/>
  <c r="E7" i="19"/>
  <c r="E32" i="19"/>
  <c r="I18" i="20"/>
  <c r="D20" i="20"/>
  <c r="D21" i="20"/>
  <c r="Q19" i="18"/>
  <c r="D24" i="18"/>
  <c r="D25" i="18" s="1"/>
  <c r="F13" i="18"/>
  <c r="F14" i="18" s="1"/>
  <c r="D13" i="18"/>
  <c r="D14" i="18" s="1"/>
  <c r="E24" i="18"/>
  <c r="E25" i="18" s="1"/>
  <c r="E13" i="18"/>
  <c r="E14" i="18" s="1"/>
  <c r="F24" i="18"/>
  <c r="F25" i="18" s="1"/>
  <c r="D33" i="19"/>
  <c r="D36" i="19" s="1"/>
  <c r="E36" i="19" l="1"/>
  <c r="H12" i="16"/>
  <c r="G12" i="16"/>
  <c r="F15" i="16"/>
  <c r="E162" i="15"/>
  <c r="E9" i="19"/>
  <c r="F6" i="19"/>
  <c r="M13" i="20" s="1"/>
  <c r="M14" i="20"/>
  <c r="F22" i="19"/>
  <c r="F7" i="19"/>
  <c r="F31" i="19"/>
  <c r="F33" i="19" s="1"/>
  <c r="F36" i="19" s="1"/>
  <c r="F8" i="19"/>
  <c r="F21" i="19"/>
  <c r="F35" i="19"/>
  <c r="M18" i="20"/>
  <c r="F27" i="19"/>
  <c r="F32" i="19"/>
  <c r="F20" i="19"/>
  <c r="M17" i="20" s="1"/>
  <c r="H29" i="16"/>
  <c r="G29" i="16"/>
  <c r="F10" i="20"/>
  <c r="K13" i="20"/>
  <c r="I19" i="20"/>
  <c r="I12" i="20"/>
  <c r="D11" i="19"/>
  <c r="D12" i="19" l="1"/>
  <c r="D14" i="19" s="1"/>
  <c r="F9" i="19"/>
  <c r="M16" i="20"/>
  <c r="H15" i="16"/>
  <c r="F21" i="20"/>
  <c r="E81" i="15"/>
  <c r="C8" i="17" s="1"/>
  <c r="E79" i="15"/>
  <c r="C7" i="17" s="1"/>
  <c r="G15" i="16"/>
  <c r="F20" i="20"/>
  <c r="K12" i="20"/>
  <c r="E11" i="19"/>
  <c r="K19" i="20"/>
  <c r="C14" i="21" l="1"/>
  <c r="E14" i="21" s="1"/>
  <c r="G14" i="21" s="1"/>
  <c r="D40" i="19"/>
  <c r="G215" i="15"/>
  <c r="C10" i="17"/>
  <c r="E12" i="19"/>
  <c r="E14" i="19" s="1"/>
  <c r="M12" i="20"/>
  <c r="M19" i="20"/>
  <c r="F11" i="19"/>
  <c r="C15" i="21" l="1"/>
  <c r="E15" i="21" s="1"/>
  <c r="E40" i="19"/>
  <c r="J215" i="15"/>
  <c r="F15" i="21"/>
  <c r="D43" i="19"/>
  <c r="F12" i="19"/>
  <c r="F14" i="19" s="1"/>
  <c r="C16" i="21" l="1"/>
  <c r="E16" i="21" s="1"/>
  <c r="F40" i="19"/>
  <c r="F43" i="19" s="1"/>
  <c r="M21" i="20"/>
  <c r="M215" i="15"/>
  <c r="I11" i="20"/>
  <c r="D45" i="19"/>
  <c r="G181" i="15" s="1"/>
  <c r="D19" i="19" s="1"/>
  <c r="D23" i="19" s="1"/>
  <c r="I21" i="20"/>
  <c r="E43" i="19"/>
  <c r="F16" i="21"/>
  <c r="G15" i="21"/>
  <c r="I8" i="20" l="1"/>
  <c r="I9" i="20"/>
  <c r="D28" i="19"/>
  <c r="M11" i="20"/>
  <c r="F45" i="19"/>
  <c r="M181" i="15" s="1"/>
  <c r="F19" i="19" s="1"/>
  <c r="F23" i="19" s="1"/>
  <c r="E45" i="19"/>
  <c r="J181" i="15" s="1"/>
  <c r="E19" i="19" s="1"/>
  <c r="E23" i="19" s="1"/>
  <c r="K11" i="20"/>
  <c r="K21" i="20"/>
  <c r="G16" i="21"/>
  <c r="F28" i="19" l="1"/>
  <c r="M8" i="20"/>
  <c r="M9" i="20"/>
  <c r="I15" i="20"/>
  <c r="I10" i="20"/>
  <c r="I20" i="20"/>
  <c r="E28" i="19"/>
  <c r="K8" i="20"/>
  <c r="K9" i="20"/>
  <c r="K15" i="20" l="1"/>
  <c r="K10" i="20"/>
  <c r="K20" i="20"/>
  <c r="M15" i="20"/>
  <c r="M10" i="20"/>
  <c r="M20" i="20"/>
</calcChain>
</file>

<file path=xl/sharedStrings.xml><?xml version="1.0" encoding="utf-8"?>
<sst xmlns="http://schemas.openxmlformats.org/spreadsheetml/2006/main" count="623" uniqueCount="385">
  <si>
    <t>Dear Student,</t>
  </si>
  <si>
    <t>Instructions for Using the Template</t>
  </si>
  <si>
    <t>Strengths</t>
  </si>
  <si>
    <t>Strengths and Weaknesses</t>
  </si>
  <si>
    <t>Weight</t>
  </si>
  <si>
    <t>Rating</t>
  </si>
  <si>
    <t>Weaknesses</t>
  </si>
  <si>
    <t>Total Weight (Must Equal 1.00)</t>
  </si>
  <si>
    <t>IFE Matrix</t>
  </si>
  <si>
    <t xml:space="preserve"> </t>
  </si>
  <si>
    <t>Total IFE Score</t>
  </si>
  <si>
    <t>Weighted Score</t>
  </si>
  <si>
    <t>Opportunities and Threats</t>
  </si>
  <si>
    <t>Opportunities</t>
  </si>
  <si>
    <t>Threats</t>
  </si>
  <si>
    <t>Total EFE Score</t>
  </si>
  <si>
    <t>EFE Matrix</t>
  </si>
  <si>
    <t>After entering in your weights, type the name of your company and two other competitors in the corresponding boxes.</t>
  </si>
  <si>
    <t>Competitive Profile Matrix (CPM)</t>
  </si>
  <si>
    <t>Advertising</t>
  </si>
  <si>
    <t>Customer Service</t>
  </si>
  <si>
    <t>Employee Dedication</t>
  </si>
  <si>
    <t>Financial Profit</t>
  </si>
  <si>
    <t>Customer Loyalty</t>
  </si>
  <si>
    <t>Market Share</t>
  </si>
  <si>
    <t>Product Quality</t>
  </si>
  <si>
    <t>Top Management</t>
  </si>
  <si>
    <t>Price Competitiveness</t>
  </si>
  <si>
    <t xml:space="preserve">Enter 12 Factors Below </t>
  </si>
  <si>
    <t>Enter Ratings Below</t>
  </si>
  <si>
    <t>Totals</t>
  </si>
  <si>
    <t xml:space="preserve">Critical Success Factors </t>
  </si>
  <si>
    <t xml:space="preserve"> Score</t>
  </si>
  <si>
    <t>CPM Matrix</t>
  </si>
  <si>
    <t xml:space="preserve">Rating  </t>
  </si>
  <si>
    <t xml:space="preserve"> Score   </t>
  </si>
  <si>
    <t xml:space="preserve">Rating   </t>
  </si>
  <si>
    <t xml:space="preserve"> Score  </t>
  </si>
  <si>
    <t>Boston Consulting Group (BCG) Matrix</t>
  </si>
  <si>
    <t>Your Firm's Division Revenues</t>
  </si>
  <si>
    <t>High 1.0</t>
  </si>
  <si>
    <t>Low 0.0</t>
  </si>
  <si>
    <t>Industry Sales Growth Rate</t>
  </si>
  <si>
    <t>Low -0.20</t>
  </si>
  <si>
    <t>High 0.20</t>
  </si>
  <si>
    <t>Division Market Growth Rate (Step 4)</t>
  </si>
  <si>
    <t>Highlight the entire matrix (not just the inside box), and then paste as paste special picture.</t>
  </si>
  <si>
    <t>BCG</t>
  </si>
  <si>
    <t>Internal - External (IE) Matrix</t>
  </si>
  <si>
    <t>Enter The Name Of Your Firm</t>
  </si>
  <si>
    <t>Enter in estimated EFE and IFE Scores for your respective divisions.</t>
  </si>
  <si>
    <t>Estimated IFE Score</t>
  </si>
  <si>
    <t>Estimated EFE Score</t>
  </si>
  <si>
    <t>THE IFE TOTAL WEIGHTED SCORES</t>
  </si>
  <si>
    <t>Strong</t>
  </si>
  <si>
    <t xml:space="preserve">Weak </t>
  </si>
  <si>
    <t>High</t>
  </si>
  <si>
    <t>Low</t>
  </si>
  <si>
    <t>THE EFE WEIGHTED SCORES</t>
  </si>
  <si>
    <t>SPACE Matrix</t>
  </si>
  <si>
    <t>FP and IP</t>
  </si>
  <si>
    <t>Positive 1 (worst) to Positive 7 (best)</t>
  </si>
  <si>
    <t>CP and SP</t>
  </si>
  <si>
    <t>Negative 1 (best) to Negative 7 (worst)</t>
  </si>
  <si>
    <t>Ratings</t>
  </si>
  <si>
    <t>Financial Position (FP)</t>
  </si>
  <si>
    <t>Industry Position (IP)</t>
  </si>
  <si>
    <t>Growth Potential</t>
  </si>
  <si>
    <t>Financial Stability</t>
  </si>
  <si>
    <t>Ease of Entry into Market</t>
  </si>
  <si>
    <t>Resource Utilization</t>
  </si>
  <si>
    <t>Profit Potential</t>
  </si>
  <si>
    <t>Competitive Position (CP)</t>
  </si>
  <si>
    <t>Control over Suppliers and Distributors</t>
  </si>
  <si>
    <t>Stability Position (SP)</t>
  </si>
  <si>
    <t>Rate of Inflation</t>
  </si>
  <si>
    <t>Technological Changes</t>
  </si>
  <si>
    <t>Price Elasticity of Demand</t>
  </si>
  <si>
    <t>Competitive Pressure</t>
  </si>
  <si>
    <t>Barriers to Entry into Market</t>
  </si>
  <si>
    <t>Estimated FP</t>
  </si>
  <si>
    <t>Estimated IP</t>
  </si>
  <si>
    <t>Estimated CP</t>
  </si>
  <si>
    <t xml:space="preserve">Estimated SP </t>
  </si>
  <si>
    <t>Your firm's X-axis</t>
  </si>
  <si>
    <t>Your firm's Y-axis</t>
  </si>
  <si>
    <t>Competitor 1's X-axis</t>
  </si>
  <si>
    <t>Competitor 2's Y-axis</t>
  </si>
  <si>
    <t>Competitor 2's X-axis</t>
  </si>
  <si>
    <t>Competitor 1's Y-axis</t>
  </si>
  <si>
    <t>SPACE</t>
  </si>
  <si>
    <t xml:space="preserve">Internal Analysis: </t>
  </si>
  <si>
    <t>External Analysis:</t>
  </si>
  <si>
    <t>Competitive Position (CP) Average</t>
  </si>
  <si>
    <t>Industry Position (IP) Average</t>
  </si>
  <si>
    <t xml:space="preserve">Financial Position (FP) Average </t>
  </si>
  <si>
    <t>Stability Position (SP) Average</t>
  </si>
  <si>
    <t>Highlight the entire matrix (not just the inside box), and then paste as paste special picture. Be sure to also include the table below the chart also in your presentation.</t>
  </si>
  <si>
    <t>Enter in up to 10 products</t>
  </si>
  <si>
    <t>X - axis Rating</t>
  </si>
  <si>
    <t>Y - axis Rating</t>
  </si>
  <si>
    <t>Perceptual Map</t>
  </si>
  <si>
    <t>SWOT</t>
  </si>
  <si>
    <t>SO Strategies</t>
  </si>
  <si>
    <t>ST Strategies</t>
  </si>
  <si>
    <t>WO Strategies</t>
  </si>
  <si>
    <t>WT Strategies</t>
  </si>
  <si>
    <t>1.</t>
  </si>
  <si>
    <t>2.</t>
  </si>
  <si>
    <t>0 = Not applicable</t>
  </si>
  <si>
    <t>1 = Not attractive</t>
  </si>
  <si>
    <t>2 = Somewhat attractive</t>
  </si>
  <si>
    <t>3 = Reasonably attractive</t>
  </si>
  <si>
    <t>4 = Highly attractive</t>
  </si>
  <si>
    <t>QSPM</t>
  </si>
  <si>
    <t>Grand Strategy Matrix</t>
  </si>
  <si>
    <t>The Grand Strategy Matrix allows for entry of your firm and up to 5 divisions</t>
  </si>
  <si>
    <t>X-axis score</t>
  </si>
  <si>
    <t>Y-axis score</t>
  </si>
  <si>
    <t>GRAND</t>
  </si>
  <si>
    <t>Strategy One</t>
  </si>
  <si>
    <t>Strategy Two</t>
  </si>
  <si>
    <t>AS Ratings</t>
  </si>
  <si>
    <t>AS</t>
  </si>
  <si>
    <t>TAS</t>
  </si>
  <si>
    <t xml:space="preserve">  </t>
  </si>
  <si>
    <t xml:space="preserve">AS   </t>
  </si>
  <si>
    <t xml:space="preserve">TAS   </t>
  </si>
  <si>
    <t xml:space="preserve">AS  </t>
  </si>
  <si>
    <t xml:space="preserve">   </t>
  </si>
  <si>
    <t>You have completed Part 1.</t>
  </si>
  <si>
    <t>Relative Market Share Position</t>
  </si>
  <si>
    <t>Rank the X axis from 1 (Extremely Weak Competitive Position) to 9 (Extremely Strong Competitive Position)</t>
  </si>
  <si>
    <t>Rank the Y axis from 1 (Extremely Slow Market Growth) to 9 (Extremely Rapid Market Growth)</t>
  </si>
  <si>
    <t>Enter in division names below (If less than 5, leave the other spaces blank and no circles will appear)</t>
  </si>
  <si>
    <t>Company wide EFE and IFE scores are automatically entered once you complete the EFE and IFE Matrices.</t>
  </si>
  <si>
    <t>IE</t>
  </si>
  <si>
    <t>If you do not see your circle, either you did not enter in the information or you entered a number for the "Top Firm in the Industry Revenues" smaller than your firm. This number can only be larger or the same (if your firm's division is the largest revenue generator in the industry). It is also possible your bubble is behind another bubble if the information was close to the same, this is unlikely however.</t>
  </si>
  <si>
    <t>If you do not see your circle, either you did not enter in the corresponding EFE or IFE information.  It is also possible your bubble is behind another bubble if the EFE and IFE information was close to the same.</t>
  </si>
  <si>
    <t>If you do not see your bubble either you did not enter in the information or, it is also possible your bubble is behind another bubble if the X and Y information were close to the same.</t>
  </si>
  <si>
    <t>Perceptual Maps</t>
  </si>
  <si>
    <t>If you do not see your circle, either you did not enter in the corresponding information or it is also possible your bubble is behind another bubble if the axis information was close to the same.</t>
  </si>
  <si>
    <t>Revenues</t>
  </si>
  <si>
    <t>Income Statement Information</t>
  </si>
  <si>
    <t>Operating expenses</t>
  </si>
  <si>
    <t xml:space="preserve">Interest </t>
  </si>
  <si>
    <t>Tax</t>
  </si>
  <si>
    <t>Revenue</t>
  </si>
  <si>
    <t>Balance Sheet Information</t>
  </si>
  <si>
    <t>Accounts Receivable</t>
  </si>
  <si>
    <t>Inventory</t>
  </si>
  <si>
    <t>Other Current Assets</t>
  </si>
  <si>
    <t>Property, plant &amp; equipment</t>
  </si>
  <si>
    <t>Goodwill</t>
  </si>
  <si>
    <t>Intangibles</t>
  </si>
  <si>
    <t>Current Assets</t>
  </si>
  <si>
    <t>Long Term Assets</t>
  </si>
  <si>
    <t>Current Liabilities</t>
  </si>
  <si>
    <t>Accounts Payable</t>
  </si>
  <si>
    <t>Other Current Liabilities</t>
  </si>
  <si>
    <t>Long Term Liabilities</t>
  </si>
  <si>
    <t>Long-term Debt</t>
  </si>
  <si>
    <t>Other Long-term Liabilities</t>
  </si>
  <si>
    <t xml:space="preserve">Equity </t>
  </si>
  <si>
    <t>Common Stock</t>
  </si>
  <si>
    <t>Retained Earnings</t>
  </si>
  <si>
    <t>Treasury Stock</t>
  </si>
  <si>
    <t>Paid in Capital &amp; Other</t>
  </si>
  <si>
    <t>Stockholders' Equity</t>
  </si>
  <si>
    <t>Net Income</t>
  </si>
  <si>
    <t># Shares Outstanding</t>
  </si>
  <si>
    <t>Stock Price</t>
  </si>
  <si>
    <t>EPS</t>
  </si>
  <si>
    <t>Rival Firm's Name</t>
  </si>
  <si>
    <t>Your Firm's Name</t>
  </si>
  <si>
    <t>Other Long-term Assets</t>
  </si>
  <si>
    <t>EPS/EBIT Analysis</t>
  </si>
  <si>
    <t>Gross Profit</t>
  </si>
  <si>
    <t>Operating Expenses</t>
  </si>
  <si>
    <t>EBIT</t>
  </si>
  <si>
    <t>Interest Expense</t>
  </si>
  <si>
    <t>EBT</t>
  </si>
  <si>
    <t>Non-recurring Events</t>
  </si>
  <si>
    <t xml:space="preserve"> Reporting Date</t>
  </si>
  <si>
    <t>Note: If NEGATIVE enter as negative number. Generally this line is for "discontinued operations" and 90% of the time you will enter 0</t>
  </si>
  <si>
    <t>Cost of Goods Sold</t>
  </si>
  <si>
    <t>Percent Change</t>
  </si>
  <si>
    <t>Income Statement</t>
  </si>
  <si>
    <t>Non-Recurring Events</t>
  </si>
  <si>
    <t>Balance Sheet</t>
  </si>
  <si>
    <t>Total Current Assets</t>
  </si>
  <si>
    <t>Property Plant &amp; Equipment</t>
  </si>
  <si>
    <t>Other Long-Term Assets</t>
  </si>
  <si>
    <t>Total Assets</t>
  </si>
  <si>
    <t>Assets</t>
  </si>
  <si>
    <t>Liabilities</t>
  </si>
  <si>
    <t>Long-Term Debt</t>
  </si>
  <si>
    <t>Other Long-Term Liabilities</t>
  </si>
  <si>
    <t>Total Liabilities</t>
  </si>
  <si>
    <t>Equity</t>
  </si>
  <si>
    <t>Total Equity</t>
  </si>
  <si>
    <t>Total Liabilities and Equity</t>
  </si>
  <si>
    <t>Goodwill &amp; Intangibles</t>
  </si>
  <si>
    <t>Company Valuation</t>
  </si>
  <si>
    <t>Net Income x 5</t>
  </si>
  <si>
    <t>(Share Price/EPS) x Net Income</t>
  </si>
  <si>
    <t>Number of Shares Outstanding x Share Price</t>
  </si>
  <si>
    <t>Method Average</t>
  </si>
  <si>
    <t>Stockholders' Equity - (Goodwill + Intangibles)</t>
  </si>
  <si>
    <t>Amounted Needed</t>
  </si>
  <si>
    <t>Interest Rate</t>
  </si>
  <si>
    <t>Tax Rate</t>
  </si>
  <si>
    <t>Shares Outstanding</t>
  </si>
  <si>
    <t>EPS/EBIT Data</t>
  </si>
  <si>
    <t>Combination Financing Data</t>
  </si>
  <si>
    <t xml:space="preserve">Percent Debt Used to Finance </t>
  </si>
  <si>
    <t>Note: Calculated automatically</t>
  </si>
  <si>
    <t>Common Stock Financing</t>
  </si>
  <si>
    <t>Debt Financing</t>
  </si>
  <si>
    <t>Taxes</t>
  </si>
  <si>
    <t>EAT</t>
  </si>
  <si>
    <t># Shares</t>
  </si>
  <si>
    <t># New Shares Outstanding</t>
  </si>
  <si>
    <t xml:space="preserve"> Stock</t>
  </si>
  <si>
    <t>Debt</t>
  </si>
  <si>
    <t>Projected Financial Statements</t>
  </si>
  <si>
    <r>
      <t>This Template allows for up to 5 divisions. If the company has more than 5 divisions, combine the divisions with the least amount of revenue into division 5, and mention the adjustment to the class during your presentation, or simply focus on the 5 divisions that your 3-year plan centers around; check with your professor.</t>
    </r>
    <r>
      <rPr>
        <sz val="12"/>
        <color rgb="FFFF0000"/>
        <rFont val="Times New Roman"/>
        <family val="1"/>
      </rPr>
      <t/>
    </r>
  </si>
  <si>
    <t>Balance Sheet           (Start at the bottom)</t>
  </si>
  <si>
    <t>Projected Years (earliest to latest)</t>
  </si>
  <si>
    <t>Scroll Down for Balance Sheet</t>
  </si>
  <si>
    <t>Projected Income Statement</t>
  </si>
  <si>
    <t>Projected Balance Sheet</t>
  </si>
  <si>
    <t>Enter the five factors you wish to use each for FP, SP, CP, and IP and the corresponding rating each factor should receive.  You may use the factors provided here, but try to determine key factors related to your company and industry in the same manner you did with the CPM. The calculations are done automatically and the rating scale is provided below.</t>
  </si>
  <si>
    <t>Include five (and only five) factors to assess each SPACE axis:  Financial Position (FP), Stability Position (SP), Competitive Position (CP), and Industry Position (IP).</t>
  </si>
  <si>
    <t xml:space="preserve">In this Template's Perceptual Map, you may include for up to 10 product categories. </t>
  </si>
  <si>
    <t>Enter in the X axis and Y axis dimensions. For example, if developing a map for frozen foods your X axis could range from "low calorie" to "high calorie," while the Y axis ranges from "low cost" to "high cost."</t>
  </si>
  <si>
    <t>Cash and Equivalents</t>
  </si>
  <si>
    <t>Take care to read all notes to the right of the line items. Consult Chapter 8 of the David &amp; David textbook for excellent explanations and tips for constructing projected statements.</t>
  </si>
  <si>
    <t>Total Equity and Debt</t>
  </si>
  <si>
    <t>Preliminary Financial Data</t>
  </si>
  <si>
    <t>Historical Numbers (see notes)</t>
  </si>
  <si>
    <t>Historical Dollar Amount Paid</t>
  </si>
  <si>
    <t>Check to make sure your text is not cut off in the matrix. Double click (or drag) between the Cell Numbers.</t>
  </si>
  <si>
    <t>If data is missing here, recheck the "Part I" page.</t>
  </si>
  <si>
    <r>
      <t xml:space="preserve"> </t>
    </r>
    <r>
      <rPr>
        <sz val="12"/>
        <rFont val="Times New Roman"/>
        <family val="1"/>
      </rPr>
      <t xml:space="preserve">If data is missing here, recheck  "Part I" </t>
    </r>
  </si>
  <si>
    <t>If data is missing here, recheck the "Part I" page and read step 3.</t>
  </si>
  <si>
    <t>If data is missing here, recheck the "Part I" page and read Step 3.</t>
  </si>
  <si>
    <t xml:space="preserve"> If data is missing here, recheck the "Part I" page and read Step 3.</t>
  </si>
  <si>
    <t>TOTALS</t>
  </si>
  <si>
    <t xml:space="preserve">If data is missing here, recheck the "Part I" page. </t>
  </si>
  <si>
    <t>Current Ratio</t>
  </si>
  <si>
    <t>Quick Ratio</t>
  </si>
  <si>
    <t>Debt-to-Total-Assets Ratio</t>
  </si>
  <si>
    <t>Debt-to-Equity Ratio</t>
  </si>
  <si>
    <t>Times-Interest-Earned Ratio</t>
  </si>
  <si>
    <t>Inventory Turnover</t>
  </si>
  <si>
    <t>Fixed Assets Turnover</t>
  </si>
  <si>
    <t>Total Assets Turnover</t>
  </si>
  <si>
    <t>Accounts Receivable Turnover</t>
  </si>
  <si>
    <t>Average Collection Period</t>
  </si>
  <si>
    <t>Historical Ratios</t>
  </si>
  <si>
    <t>Gross Profit Margin %</t>
  </si>
  <si>
    <t>Operating Profit Margin %</t>
  </si>
  <si>
    <t>ROA %</t>
  </si>
  <si>
    <t>ROE %</t>
  </si>
  <si>
    <t>Projected Ratios</t>
  </si>
  <si>
    <t>Enter in the corresponding data below for your firm, and for a rival firm if you desire. The rival can be a firm you wish to acquire or simply just to compare to your case company.</t>
  </si>
  <si>
    <t>Note: Using Current # shares outstanding is okay or # of shares outstanding (issued) on the last day of the fiscal year.</t>
  </si>
  <si>
    <t>Note: Current Stock price is fine, or the closing price on the last day of the fiscal year.</t>
  </si>
  <si>
    <t>Note: Determined after you complete the preliminary section.</t>
  </si>
  <si>
    <t>Note: Determined after you complete the preliminary section and enter in # shares outstanding below.</t>
  </si>
  <si>
    <t>Enter in the corresponding data below for your firm.</t>
  </si>
  <si>
    <t>If you notice little to no change in EPS with stock vs debt financing, the total amount of your recommendations is likely too low. Unless of course, you are recommending defensive strategies where you are not acquiring substantial new capital.</t>
  </si>
  <si>
    <t>Note: This number is the total cost of your recommendations.</t>
  </si>
  <si>
    <t>Note: Enter as a decimal.</t>
  </si>
  <si>
    <t>Note: Enter in under Company Valuation on this page.</t>
  </si>
  <si>
    <t>Percent Equity Used to Finance</t>
  </si>
  <si>
    <t>Note: Must equal 1.0. Check the two line items above.</t>
  </si>
  <si>
    <t>Start with the income statement and work your way from top to bottom. Take extreme care to read and understand all notes provided by each line item. See Chapter 8 in the David &amp; David textbook for examples and guidelines in developing projected financial statements.</t>
  </si>
  <si>
    <t>After completing the income statement, begin  the balance sheet starting with the "dividends to pay" line near the bottom; finish the equity section of the balance sheet first, then work your way up the statement to the liabilities section, then onto the assets, using the top row (Cash) as the plug figure.  A detailed note beside the cash line item explains further.</t>
  </si>
  <si>
    <t xml:space="preserve">Complete Part II to Construct the EPS/EBIT Charts  </t>
  </si>
  <si>
    <t>Enter in division names below. If less than 5, leave the other spaces blank and no circles will appear.  Remember you could use divisions by geographic region for the BCG and by product/service type for the IE (or vice versa).</t>
  </si>
  <si>
    <r>
      <t xml:space="preserve">Note: If receiving interest </t>
    </r>
    <r>
      <rPr>
        <u/>
        <sz val="11"/>
        <rFont val="Times New Roman"/>
        <family val="1"/>
      </rPr>
      <t>credit,</t>
    </r>
    <r>
      <rPr>
        <sz val="11"/>
        <rFont val="Times New Roman"/>
        <family val="1"/>
      </rPr>
      <t xml:space="preserve"> enter as NEGATIVE number</t>
    </r>
  </si>
  <si>
    <r>
      <t xml:space="preserve">Note: If receiving a tax </t>
    </r>
    <r>
      <rPr>
        <u/>
        <sz val="11"/>
        <rFont val="Times New Roman"/>
        <family val="1"/>
      </rPr>
      <t>credit,</t>
    </r>
    <r>
      <rPr>
        <sz val="11"/>
        <rFont val="Times New Roman"/>
        <family val="1"/>
      </rPr>
      <t xml:space="preserve"> enter as NEGATIVE number</t>
    </r>
  </si>
  <si>
    <r>
      <t xml:space="preserve">Historical Percent Notes Below. Enter your data in the </t>
    </r>
    <r>
      <rPr>
        <b/>
        <u/>
        <sz val="11"/>
        <color rgb="FFFF0000"/>
        <rFont val="Times New Roman"/>
        <family val="1"/>
      </rPr>
      <t>EXACT</t>
    </r>
    <r>
      <rPr>
        <sz val="11"/>
        <color theme="1"/>
        <rFont val="Times New Roman"/>
        <family val="1"/>
      </rPr>
      <t xml:space="preserve"> same format as the Notes describe.</t>
    </r>
  </si>
  <si>
    <t>Historical Note: The Retained Earnings value is for the most recent year reported. The new additional (not cumulative)  Retained Earnings are calculated automatically.</t>
  </si>
  <si>
    <t>Total Current Liabilities</t>
  </si>
  <si>
    <t>Weights reveal how important a factor is to being successful in the industry.  Read over the #2 tip under strengths and weaknesses above since the same logic applies for the external factors. After entering in the weights, check to make sure your sum of weights equals 1.0 for all 20 external factors.  List factors according with highest weight items first.</t>
  </si>
  <si>
    <t xml:space="preserve">After entering in 12 critical success factors, enter in a weight for each factor; weights are industry-based.  Be sure to check the bottom of the "Enter Weight Below" column, to make sure your sum weight is equal to 1.00. It is okay for some factors to receive a low weight and a factor or two to receive a high weight of say 0.20. </t>
  </si>
  <si>
    <r>
      <t xml:space="preserve">To perform the CPM, enter exactly 12 critical success factors, no more and no less.  </t>
    </r>
    <r>
      <rPr>
        <sz val="11"/>
        <color rgb="FFFF0000"/>
        <rFont val="Times New Roman"/>
        <family val="1"/>
      </rPr>
      <t>You may use some of the ones listed below if you like but try to use ones that are more pertinent to your company.</t>
    </r>
    <r>
      <rPr>
        <sz val="11"/>
        <rFont val="Times New Roman"/>
        <family val="1"/>
      </rPr>
      <t xml:space="preserve">  For example, if your case is Delta Airlines, perhaps include on time arrival, extra fees, and frequent flyer points as factors, rather than the canned factors below. In a CPM, factors do not need to be overly specific, but they should be divisional in nature to the extent possible. If Pepsi Co. is your firm, your factors should be about the firm's soda business, Frito Lay business, bottling business, etc. rather than just general "advertising." advertising for what division (business) are you referring to? Frito Lay's advertising, soda marketing, etc. All divisions do not need to be treated equally; allow more coverage for divisions with more revenue and those most pertinent to your strategic plan.</t>
    </r>
  </si>
  <si>
    <r>
      <t xml:space="preserve">After entering in the weights and identifying your company and two rival firms, then enter in a Rating (company-based) in the "Enter Rating Below" column for each organization.  </t>
    </r>
    <r>
      <rPr>
        <sz val="11"/>
        <color rgb="FFFF0000"/>
        <rFont val="Times New Roman"/>
        <family val="1"/>
      </rPr>
      <t xml:space="preserve">DO NOT ASSIGN THE COMPANIES THE SAME RATING; TAKE A STAND; MAKE A CHOICE. </t>
    </r>
    <r>
      <rPr>
        <sz val="11"/>
        <rFont val="Times New Roman"/>
        <family val="1"/>
      </rPr>
      <t>In a CPM, use the coding scheme provided below for ratings.</t>
    </r>
  </si>
  <si>
    <r>
      <t>Finally, enter in the industry growth rate (IGR) for each division.  Generally, taking the top 2 or 3 rivals for each division (along with your firm), adding their numbers together for the current year and the previous year and using the equation (Current Year - Previous Year) / Previous Year is sufficient to estimate guess of the industry growth rate. This is because generally the top 3 players dominate an industry. Note, using this process also weights larger firms more, which is exactly what you desire.</t>
    </r>
    <r>
      <rPr>
        <sz val="11"/>
        <color rgb="FFFF0000"/>
        <rFont val="Times New Roman"/>
        <family val="1"/>
      </rPr>
      <t xml:space="preserve"> Do not use total revenues; instead, use divisional revenues. Division industry growth rates (IGR) must be between -0.20 and 0.20.  If outside these ranges, simply use -0.20 or 0.20 and mention during your presentation.</t>
    </r>
  </si>
  <si>
    <r>
      <t>T</t>
    </r>
    <r>
      <rPr>
        <sz val="11"/>
        <rFont val="Times New Roman"/>
        <family val="1"/>
      </rPr>
      <t>op Firm in Industry Division</t>
    </r>
    <r>
      <rPr>
        <sz val="11"/>
        <color theme="1"/>
        <rFont val="Times New Roman"/>
        <family val="1"/>
      </rPr>
      <t xml:space="preserve"> Revenues</t>
    </r>
  </si>
  <si>
    <r>
      <t xml:space="preserve">Enter in the products you wish to compare (up to 10); in the example, these products would be different brands of frozen foods available for purchase. </t>
    </r>
    <r>
      <rPr>
        <sz val="11"/>
        <color rgb="FFFF0000"/>
        <rFont val="Times New Roman"/>
        <family val="1"/>
      </rPr>
      <t>After entering in the products, rate each factor on a scale of 1 to 9. In our example, extremely low calorie would receive a score of 1 or 2, and likewise extremely high calorie should receive a score of 8 or 9.</t>
    </r>
  </si>
  <si>
    <r>
      <t>In developing a QSPM, after entering in your strategies, then rate each strategy based on the strengths, weaknesses, opportunities, and threats (factors).  Do not give two strategies the same rating for a particular strength, weakness, opportunity, or threat. (</t>
    </r>
    <r>
      <rPr>
        <sz val="11"/>
        <color rgb="FFFF0000"/>
        <rFont val="Times New Roman"/>
        <family val="1"/>
      </rPr>
      <t>the exception is if you enter 0 to signify a factor "not impacting the choice between strategies" then you MUST enter 0 for both strategies. For example, if Strategy 1 deserves a rating of 4 on a given factor, but that factor has little to do with Strategy 2, just assign a rating of 1 to Strategy 2.  (Note QSPM's will have 0's across about one half of the rows).  Across each row in performing QSPM analysis, use the rating scale below for AS scores.</t>
    </r>
  </si>
  <si>
    <t>To perform a QSPM, enter two strategies in the corresponding green boxes below.  These two strategies should be derived from your BCG, IE, SPACE, GRAND, and SWOT.  In your oral or written project, you will need to provide a recommendations page(s) on your own with the expected cost of each recommendation, ie after performing the QSPM.  The recommendations page is followed by an EPS/EBIT Analysis to reveal where best to obtain the needed capital (debt vs equity).  You should have multiple recommendations, including perhaps both strategies included in the QSPM, and other strategies for the firm - but no firm can do everything that would benefit the firm due to limited resources.</t>
  </si>
  <si>
    <r>
      <t xml:space="preserve">Ratings again are company-based and reflect how well the firm is addressing the particular factor. Use the coding scheme given below for ratings in an EFE Matrix. </t>
    </r>
    <r>
      <rPr>
        <sz val="11"/>
        <color rgb="FFFF0000"/>
        <rFont val="Times New Roman"/>
        <family val="1"/>
      </rPr>
      <t>If your opportunities are being cut off, simply drag your cursor between the two row numbers on the left to widen the row.</t>
    </r>
  </si>
  <si>
    <r>
      <t xml:space="preserve">Historical Note: Difference the two most recent years of data. Enter percent increases you expect based on your recommendations. Do not blindly use the historical number provided.  </t>
    </r>
    <r>
      <rPr>
        <sz val="11"/>
        <color rgb="FFFF0000"/>
        <rFont val="Times New Roman"/>
        <family val="1"/>
      </rPr>
      <t>Enter as percent.</t>
    </r>
  </si>
  <si>
    <r>
      <t xml:space="preserve">Historical Note: Percent of Sales in the most recent year. Use a similar percent across all three projected years unless you believe COGS to sales percent will change drastically. </t>
    </r>
    <r>
      <rPr>
        <sz val="11"/>
        <color rgb="FFFF0000"/>
        <rFont val="Times New Roman"/>
        <family val="1"/>
      </rPr>
      <t>Enter as percent.</t>
    </r>
  </si>
  <si>
    <r>
      <t xml:space="preserve">Historical Note: Percent of Sales in the most recent year. Use a similar percent across all three projected years unless you believe Operating Expenses to sales percent will change drastically. </t>
    </r>
    <r>
      <rPr>
        <sz val="11"/>
        <color rgb="FFFF0000"/>
        <rFont val="Times New Roman"/>
        <family val="1"/>
      </rPr>
      <t>Enter as percent.</t>
    </r>
  </si>
  <si>
    <r>
      <t xml:space="preserve">Historical Note: Tax Rate in most recent year. You can likely use the same tax rate throughout unless you expect a large increase/decrease in revenues and subsequently EBT. </t>
    </r>
    <r>
      <rPr>
        <sz val="11"/>
        <color rgb="FFFF0000"/>
        <rFont val="Times New Roman"/>
        <family val="1"/>
      </rPr>
      <t>Enter as percent.</t>
    </r>
  </si>
  <si>
    <t xml:space="preserve">Work from the bottom of the Projected Balance Sheet to the top </t>
  </si>
  <si>
    <t>Total Dividends to Pay</t>
  </si>
  <si>
    <r>
      <t xml:space="preserve">Historical Note: The values are for the most recent year reported. Enter in the new (additional, not cumulative) Dollar amounts for each Item for each forecasted year. If you change Treasury Stock, you may need to make an adjustment to Paid in Capital. </t>
    </r>
    <r>
      <rPr>
        <sz val="11"/>
        <color rgb="FFFF0000"/>
        <rFont val="Times New Roman"/>
        <family val="1"/>
      </rPr>
      <t>Enter Treasury Stock as a negative number.</t>
    </r>
    <r>
      <rPr>
        <sz val="11"/>
        <color theme="1"/>
        <rFont val="Times New Roman"/>
        <family val="1"/>
      </rPr>
      <t xml:space="preserve"> Read over Chapter 8 of the David and David textbook.</t>
    </r>
  </si>
  <si>
    <r>
      <t xml:space="preserve">In contrast to weights that are industry-based, ratings are company-based and reveal how well your firm is performing. Use the coding scheme given below for ratings in an IFE Matrix:  </t>
    </r>
    <r>
      <rPr>
        <sz val="11"/>
        <color rgb="FFFF0000"/>
        <rFont val="Times New Roman"/>
        <family val="1"/>
      </rPr>
      <t>If your strengths are being cut off, simply drag your cursor between the two row numbers on the left to widen the row.</t>
    </r>
  </si>
  <si>
    <r>
      <rPr>
        <sz val="11"/>
        <color rgb="FFFF0000"/>
        <rFont val="Times New Roman"/>
        <family val="1"/>
      </rPr>
      <t>Start HERE.</t>
    </r>
    <r>
      <rPr>
        <sz val="11"/>
        <color theme="1"/>
        <rFont val="Times New Roman"/>
        <family val="1"/>
      </rPr>
      <t xml:space="preserve"> Enter the </t>
    </r>
    <r>
      <rPr>
        <sz val="11"/>
        <color rgb="FFFF0000"/>
        <rFont val="Times New Roman"/>
        <family val="1"/>
      </rPr>
      <t>total dollar amount</t>
    </r>
    <r>
      <rPr>
        <sz val="11"/>
        <color theme="1"/>
        <rFont val="Times New Roman"/>
        <family val="1"/>
      </rPr>
      <t xml:space="preserve"> you wish to pay in dividends each forecasted year. If none, enter 0. This line is</t>
    </r>
    <r>
      <rPr>
        <u/>
        <sz val="11"/>
        <color rgb="FFFF0000"/>
        <rFont val="Times New Roman"/>
        <family val="1"/>
      </rPr>
      <t xml:space="preserve"> not cumulative, it does not add the value</t>
    </r>
    <r>
      <rPr>
        <sz val="11"/>
        <color theme="1"/>
        <rFont val="Times New Roman"/>
        <family val="1"/>
      </rPr>
      <t xml:space="preserve"> to any existing value for dividends. For example, if the firm paid $1,000 in dividends and you wish to stop dividend payments, enter $0 in projected year 1 box. If you wish to increase dividends by 10% enter $1,100 into projected year 1 box. Check on your own to see historically what the firm was paying.</t>
    </r>
  </si>
  <si>
    <t>Note: Enter as negative number</t>
  </si>
  <si>
    <t xml:space="preserve">Enter in your preliminary financial data below for your company. This data is used to construct financial statements, financial ratios, and much more. </t>
  </si>
  <si>
    <r>
      <rPr>
        <sz val="11"/>
        <rFont val="Times New Roman"/>
        <family val="1"/>
      </rPr>
      <t xml:space="preserve">This Template is organized into three primary parts:  Part I, Part II, and the respective data output pages for your respective matrices. </t>
    </r>
    <r>
      <rPr>
        <sz val="11"/>
        <color rgb="FFFF0000"/>
        <rFont val="Times New Roman"/>
        <family val="1"/>
      </rPr>
      <t xml:space="preserve">All data entered will be entered into Part I or Part II. </t>
    </r>
    <r>
      <rPr>
        <sz val="11"/>
        <rFont val="Times New Roman"/>
        <family val="1"/>
      </rPr>
      <t xml:space="preserve">Part I consists of data entry in developing matrices, where Part II consists of data entry for your financial information, including ratios, financial statements, and projected financial statements. Blue buttons are provided for navigating within and to Part I, yellow buttons are for navigating within and to Part II,  orange buttons are for navigating to the respective matrices and pink buttons are for navigating to your financial output tables. </t>
    </r>
    <r>
      <rPr>
        <sz val="11"/>
        <color rgb="FFFF0000"/>
        <rFont val="Times New Roman"/>
        <family val="1"/>
      </rPr>
      <t>The navigation buttons along the top of Part I and Part II may not be visible for Apple users but all other features should work without any problems.</t>
    </r>
  </si>
  <si>
    <t xml:space="preserve">Complete Part II to Construct the Ratios  </t>
  </si>
  <si>
    <r>
      <t>To enhance this analysis, you could mentally draw a line</t>
    </r>
    <r>
      <rPr>
        <sz val="8"/>
        <color theme="1"/>
        <rFont val="Calibri"/>
        <family val="2"/>
        <scheme val="minor"/>
      </rPr>
      <t> </t>
    </r>
    <r>
      <rPr>
        <sz val="11"/>
        <color theme="1"/>
        <rFont val="Times New Roman"/>
        <family val="1"/>
      </rPr>
      <t xml:space="preserve"> (or two lines) of best fit (through products) and identify areas along the line that do not have (in this example) frozen food products near the line. In this analysis, blank areas of the map are typically the most advantageous for new product creation.  Any products that fall well above or below the line, may be over or under serving customers and should be examined closely. Do not blindly follow this rule of thumb however since, for example, a very expensive product may be well off the projected best fit line and yet serve its small customer base quite well. You may with this Template wish to develop several perceptual maps changing your X and Y dimensions. For example, if you are a large food processor, you could examine frozen foods on dimensions other than the ones used here, or you could examine dairy products or any other related products. Simply cut and paste your existing map into Power Point then enter your data for a new map.</t>
    </r>
  </si>
  <si>
    <t>To transfer into Word or Power Point, highlight the matrix, then paste special as "picture"</t>
  </si>
  <si>
    <t xml:space="preserve">Complete Part II to Construct the Company Valuation  </t>
  </si>
  <si>
    <r>
      <t xml:space="preserve">Enter in the estimated FP, SP, CP, and IP numbers for up to two competitors. Or, instead of a competitor, you could show the estimated SPACE values for your firm after your proposed recommendations are implemented, ie a Before and After analysis. Or you could do both, just cut and paste the SPACE into PowerPoint then refill in the new data. </t>
    </r>
    <r>
      <rPr>
        <sz val="11"/>
        <color rgb="FFFF0000"/>
        <rFont val="Times New Roman"/>
        <family val="1"/>
      </rPr>
      <t xml:space="preserve">It is important you fill in all information or Excel will place a circle(s) at the origin of the SPACE since the default will be (0,0) plot, which is the origin. </t>
    </r>
  </si>
  <si>
    <t>Complete Part II to Construct the Projected Financial Statements.</t>
  </si>
  <si>
    <t>Everything is calculated and positioned for you (Other than Industry Growth Rate in Step 4) including the Relative Market Share Position (RMSP). The BCG matrix in this Template does not produce pie slices to show profits. You may wish to discuss  divisional profits in your presentation.</t>
  </si>
  <si>
    <t xml:space="preserve">This Template's IE matrix does not produce pie slices to show profits. </t>
  </si>
  <si>
    <t xml:space="preserve">Complete Part II to Construct the Financial Statements. </t>
  </si>
  <si>
    <t>Enter The Name of the Dimensions on the X-axis</t>
  </si>
  <si>
    <t>Enter The Name of the Dimensions on the Y-axis</t>
  </si>
  <si>
    <t>Read the message to the right, then start at the bottom with dividends.</t>
  </si>
  <si>
    <t xml:space="preserve">Historical Note: The values are for the most recent year reported. Enter in the net new (not cumulative) dollar amounts for each item for each forecasted year. For example, if you do not plan to take on any additional long term debt in Projected Year 1, but do plan to pay off $1,000 in debt in Projected Year 1, enter in ($1,000) in Projected Year 1 long term debt column. </t>
  </si>
  <si>
    <t>START HERE</t>
  </si>
  <si>
    <t>Percentages in the Projected Income Statement will be multiplied  by the most recent year. For example, if you enter in 10% for projected revenues in projected year 2, the Template will use the equation (1.10 x projected year 1 revenues)  = projected year 2 revenues. For line items in the projected income statement requesting dollar amounts, please read the note below for the balance sheet. The calculations work the same way as described there.</t>
  </si>
  <si>
    <t>Total Debt-to-Total-Assets Ratio</t>
  </si>
  <si>
    <t>Total Debt-to-Equity Ratio</t>
  </si>
  <si>
    <r>
      <t xml:space="preserve">Historical Note: Dollar amount of interest paid in the most recent year. Enter in the NEW NET dollar amounts of interest you will forecasted for each year. If your most recent interest payment was $500 and you plan on a $20 net increase in interest for projected year 1, simply enter in $20 for year one. If financing through debt, the number is more likely to increase more than if financing through equity. </t>
    </r>
    <r>
      <rPr>
        <sz val="11"/>
        <color rgb="FFFF0000"/>
        <rFont val="Times New Roman"/>
        <family val="1"/>
      </rPr>
      <t xml:space="preserve">Enter as dollar amount. </t>
    </r>
    <r>
      <rPr>
        <sz val="11"/>
        <rFont val="Times New Roman"/>
        <family val="1"/>
      </rPr>
      <t>If you anticipate less interest expense than the year before, enter as a negative number.</t>
    </r>
  </si>
  <si>
    <t>Read the Note to the left CAREFULLY</t>
  </si>
  <si>
    <r>
      <t xml:space="preserve">Enter all as Dollar Amounts. Make sure the </t>
    </r>
    <r>
      <rPr>
        <b/>
        <u/>
        <sz val="11"/>
        <color rgb="FFFF0000"/>
        <rFont val="Times New Roman"/>
        <family val="1"/>
      </rPr>
      <t>oldest</t>
    </r>
    <r>
      <rPr>
        <sz val="11"/>
        <color rgb="FFFF0000"/>
        <rFont val="Times New Roman"/>
        <family val="1"/>
      </rPr>
      <t xml:space="preserve"> year is entered into Column 1 throughout this Template. You may NOT Change this sequence as the preset equations will not adjust.</t>
    </r>
  </si>
  <si>
    <t xml:space="preserve">Historical Note:  If your cash number appears too high or low, consult Chapter 8 of the textbook for more information. Also, compare your projected ratios to historical ratios. You may need to make adjustments to your recommendations and/or your projected statements.  It is rare for any firm to have acceptal projected statements after the first attempt. </t>
  </si>
  <si>
    <t>Historical Note: Percent of revenues in the most recent year. Use a similar percent across all three projected years unless you believe the current liabilities to revenues percent will change drastically. Enter as percent.</t>
  </si>
  <si>
    <t>Historical Note: Percent of revenues in the most recent year. Use a similar percent across all three projected years unless you believe the other long-term liabilities to revenues percent will change drastically. Enter as percent.</t>
  </si>
  <si>
    <t xml:space="preserve"> Historical Note: Percent of revenues in the most recent year. Use a similar percent across all three projected years unless you believe the current assets to revenues percent will change drastically. Enter as percent</t>
  </si>
  <si>
    <t xml:space="preserve"> Historical Note: The values are for the most recent year reported. Enter in the net new (not cumulative) dollar amounts for each item for each forecasted year (Except for the Cash and Equivalents line).  If you are purchasing $200 of Property, Plant &amp; Equipment in Projected Year 1, simply enter $200 into the first projected year. If you plan to also reduce existing PP&amp;E by $300, then you would enter in a negative $100 into Projected Year 1 (assuming you still plan to purchase the other $200). Take care with each line time, it is not how fast you get the numbers entered. Reread the hints in red writing a few lines above.</t>
  </si>
  <si>
    <t>Historical Note: Percent of revenues in the most recent year. Use a similar percent across all three projected years unless you believe the other long-term asets to revenues percent will change drastically. Enter as percent</t>
  </si>
  <si>
    <t>The projected Balance Sheet is designed for you to enter in the NET ADDITIONAL DOLLAR VALUES (for PPE, Goodwill, and Intangibles). The Template will add these values to the existing numbers. For Example, if you are adding $1,000 in inventory in projected year 1, (but you estimate your firm used $800 of its existing inventory from the prior year) just enter in $200 ($1,000-$800) in the corresponding box and the Template will use the equation ($200 + most recent historical year Inventory number) = projected year 1 inventory.</t>
  </si>
  <si>
    <t>Cash and Short Term Investments</t>
  </si>
  <si>
    <t>Cash and equivalents and Short Term Investments</t>
  </si>
  <si>
    <t>Realistic</t>
  </si>
  <si>
    <t>Pessimistic</t>
  </si>
  <si>
    <t>Optimistic</t>
  </si>
  <si>
    <t>4 = "the response is superior"</t>
  </si>
  <si>
    <t>3 = "the response is above average"</t>
  </si>
  <si>
    <t>1 = "the response is poor"</t>
  </si>
  <si>
    <t>2 = "the response is average</t>
  </si>
  <si>
    <t>1 = the response is poor"</t>
  </si>
  <si>
    <t>2 = "the response is average"</t>
  </si>
  <si>
    <t>Welcome to the Free Excel Student Template Version 17.1</t>
  </si>
  <si>
    <r>
      <t xml:space="preserve">By using this Template, you hereby agree to the Copyright terms and conditions. This Template should save you considerable time and allow for your presentation to be more professional.  Do not mistake this Template for doing all of the work. Your assignment is to analyze and present strategies for the next three years.  You will still need to do the research and enter key internal and external information into the Template.  The Template does not gather or prioritize information.  It does however assimilate information you enter in a professional way and does many calculations for you once that critical information is entered.  Refer to the David &amp; David textbook for conceptual guidelines for developing all matrices and analyses included in this Template.  Best of luck with your project.  </t>
    </r>
    <r>
      <rPr>
        <b/>
        <sz val="16"/>
        <color rgb="FFFF0000"/>
        <rFont val="Times New Roman"/>
        <family val="1"/>
      </rPr>
      <t>This Template is designed for Textbook version 17ed. If using a textbook version other than 17ed, downlaod Template version 16.</t>
    </r>
  </si>
  <si>
    <r>
      <t xml:space="preserve">Please read all Template instructions below carefully before you start each new section of this Template. </t>
    </r>
    <r>
      <rPr>
        <sz val="11"/>
        <color rgb="FFFF0000"/>
        <rFont val="Times New Roman"/>
        <family val="1"/>
      </rPr>
      <t>Only type in the green boxes.</t>
    </r>
    <r>
      <rPr>
        <sz val="11"/>
        <rFont val="Times New Roman"/>
        <family val="1"/>
      </rPr>
      <t xml:space="preserve">  </t>
    </r>
    <r>
      <rPr>
        <sz val="11"/>
        <color rgb="FFFF0000"/>
        <rFont val="Times New Roman"/>
        <family val="1"/>
      </rPr>
      <t xml:space="preserve"> </t>
    </r>
    <r>
      <rPr>
        <sz val="11"/>
        <color theme="1"/>
        <rFont val="Times New Roman"/>
        <family val="1"/>
      </rPr>
      <t>Refer to the David, David &amp; David textbook for conceptual guidelines for every matrix and analysis in this Template.</t>
    </r>
  </si>
  <si>
    <t>Enter into the Template exactly 10 strengths and 10 weaknesses, no more and no less. Your factors should be detailed and actionable rather than vague. For example, the strength: "Sales up nicely" is too vague and not actionable; "Sales were up 15% on women's apparel in China during 2018" is stated far better. Always be thinking in terms of divisions when writing strengths and weaknesses. Note women's apparel could be a division for Nike. All divisions do not need to be treated equally; allow more coverage for divisions with more revenue and those most pertinent to your strategic plan.</t>
  </si>
  <si>
    <r>
      <t xml:space="preserve">Enter into this Template exactly 10 opportunities and 10 threats, no more no less. Your factors should be detailed and actionable rather than vague. Keep in mind both opportunities and threats should be external in nature. Ask yourself "Does the firm have control over this factor?" If the answer is yes, then it cannot be an opportunity or threat. For example, as a clothing retailer you may have an opportunity to "start selling clothes in China." This is </t>
    </r>
    <r>
      <rPr>
        <b/>
        <u/>
        <sz val="11"/>
        <rFont val="Times New Roman"/>
        <family val="1"/>
      </rPr>
      <t>not</t>
    </r>
    <r>
      <rPr>
        <sz val="11"/>
        <rFont val="Times New Roman"/>
        <family val="1"/>
      </rPr>
      <t xml:space="preserve"> an opportunity for two reasons: 1) the firm has internal control over doing business in China, and 2) the statement is a strategy.  The underlying opportunity may be "Women in China spent 20% more on athletic apparel in 2018."  Note how this opportunity is specific, actionable, divisional, and external (we cannot control the culture or demand for female athletic apparel). All divisions do not need to be treated equally, allow more coverage for divisions with more revenue and those most pertinent to your strategic plan.</t>
    </r>
  </si>
  <si>
    <r>
      <t xml:space="preserve">This Template allows for up to 5 divisions. If your company has more than 5 divisions, combine the divisions with the least amount of revenue into division 5, and mention the adjustment to the class during your presentation, or simply focus on the 5 divisions your 3-year plan centers around; check with your professor. </t>
    </r>
    <r>
      <rPr>
        <sz val="11"/>
        <color rgb="FFFF0000"/>
        <rFont val="Times New Roman"/>
        <family val="1"/>
      </rPr>
      <t xml:space="preserve">&lt;See your firm's Form </t>
    </r>
    <r>
      <rPr>
        <i/>
        <sz val="11"/>
        <color rgb="FFFF0000"/>
        <rFont val="Times New Roman"/>
        <family val="1"/>
      </rPr>
      <t xml:space="preserve">10K or </t>
    </r>
    <r>
      <rPr>
        <i/>
        <u/>
        <sz val="11"/>
        <color rgb="FFFF0000"/>
        <rFont val="Times New Roman"/>
        <family val="1"/>
      </rPr>
      <t>Annual Report</t>
    </r>
    <r>
      <rPr>
        <sz val="11"/>
        <color rgb="FFFF0000"/>
        <rFont val="Times New Roman"/>
        <family val="1"/>
      </rPr>
      <t xml:space="preserve"> to find divisional information, and those documents of your rivals&gt; </t>
    </r>
    <r>
      <rPr>
        <sz val="11"/>
        <rFont val="Times New Roman"/>
        <family val="1"/>
      </rPr>
      <t xml:space="preserve"> It is excellent to develop a BCG/IE by geographic region, and construct another one by product (if you have data).  </t>
    </r>
  </si>
  <si>
    <r>
      <t xml:space="preserve">Historical Note: Dollar amount of Non-Recurring Events for each year, this number is not cumulative. Safe to forecast this number as $0 in ever year. </t>
    </r>
    <r>
      <rPr>
        <sz val="11"/>
        <color rgb="FFFF0000"/>
        <rFont val="Times New Roman"/>
        <family val="1"/>
      </rPr>
      <t>Enter as dollar amount.</t>
    </r>
  </si>
  <si>
    <t>Division</t>
  </si>
  <si>
    <t>Please Scroll down for the BCG Matrix and Table</t>
  </si>
  <si>
    <t>Weights reveal how important a factor is to being successful in the industry.  All weights are "industry-based." A factor of 0.10 for example is 5 times more important than a factor of 0.02 for being successful in the industry.  Do not be afraid to include factors with lower weights though. To have a factor make your top 10 list (10 strengths for example out of the 100s the firm likely has), justifies its importance, yet it still may be relatively a lot less important to the industry than others factors you include.  Also, be mindful with respect to what industry your firm operates.  A moderate priced casual hamburger restaurant may have more in common with a moderate priced chicken restaurant than with McDonalds.  Automatically considering McDonalds, Burger King, and Wendy's as the "industry" just because they all sell hamburgers may not be appropriate. Here, casual moderated priced restaurants may serve better as the "industry." After entering in the weights, check to make sure the sum of your weights equals 1.0 for your internal factors.  Also, arrange your strengths with highly weighted factors listed first; arrange your Weaknesses also with highest weighted factors listed first.</t>
  </si>
  <si>
    <t>In each division, enter a name, followed by the dollar amount in revenues for that division. Do not include M or B for millions or billions, but do drop off zeros. For example, for $100,000,000, you could enter $100,000 or $100, just be consistent.</t>
  </si>
  <si>
    <r>
      <t xml:space="preserve">After completing Step 2 in developing a BCG, enter in the dollar amount in revenues for the top rival firm for each division. Note, the top rival may be you and in this situation enter in your company's revenue for that division. Also, note the top rival may be different for different divisions. For example, if your firm is Avon, Avon's top rival in its lipstick division may be Revlon, but for nail polish, the top rival in the industry may be L'Oréal, and in makeup, Avon may be the market leader. There is no need to label the top rival by name, but you could mention in class as part of your presentation. Be sure to enter in all numbers in the same $ format you used in Step 2 above. </t>
    </r>
    <r>
      <rPr>
        <sz val="11"/>
        <color rgb="FFFF0000"/>
        <rFont val="Times New Roman"/>
        <family val="1"/>
      </rPr>
      <t>If you do not have a perfect apples to apples comparison, (possibly a rival firm combines lipstick and makeup, where your firm separates the two) then estimate as best you can and make note in your presentation.</t>
    </r>
  </si>
  <si>
    <t>Domestic Market Penetration</t>
  </si>
  <si>
    <t xml:space="preserve">International Market Penetration </t>
  </si>
  <si>
    <t>Product Variety</t>
  </si>
  <si>
    <t>Percent of Firm's Division Revenues</t>
  </si>
  <si>
    <t>Debt to Equity</t>
  </si>
  <si>
    <t>Variety of Products Offered</t>
  </si>
  <si>
    <t>Click on the SWOT Hyperlink below and add your SLOWEST, and WT Strategies.</t>
  </si>
  <si>
    <t>X Axis</t>
  </si>
  <si>
    <t>Y Axis</t>
  </si>
  <si>
    <t xml:space="preserve">Industry Sales Growth Rate </t>
  </si>
  <si>
    <t xml:space="preserve">                                  Relative Market Share Position</t>
  </si>
  <si>
    <t>Amount Needed</t>
  </si>
  <si>
    <t>Additional Shares Outstanding Needed</t>
  </si>
  <si>
    <t>Your Firm</t>
  </si>
  <si>
    <t>Rival</t>
  </si>
  <si>
    <t>Dividend Information</t>
  </si>
  <si>
    <t>Year</t>
  </si>
  <si>
    <t>New RE</t>
  </si>
  <si>
    <t>Steps</t>
  </si>
  <si>
    <t>Complete Part II to Construct the RE Table</t>
  </si>
  <si>
    <t>Plus Prior Year's RE</t>
  </si>
  <si>
    <t>Current Year's Net Income</t>
  </si>
  <si>
    <t>Less Current Year's Dividends Paid</t>
  </si>
  <si>
    <t>Current Year's Balance Sheet RE</t>
  </si>
  <si>
    <t xml:space="preserve"> Projected Reporting Date</t>
  </si>
  <si>
    <t xml:space="preserve">Scroll down for IE Matrix and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</si>
</sst>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Red]&quot;$&quot;#,##0"/>
    <numFmt numFmtId="167" formatCode="#,##0;[Red]#,##0"/>
    <numFmt numFmtId="168" formatCode="0.00;[Red]0.00"/>
    <numFmt numFmtId="169" formatCode="m/d/yy;@"/>
    <numFmt numFmtId="170" formatCode="0_);\(0\)"/>
    <numFmt numFmtId="171" formatCode="0.00_);\(0.00\)"/>
  </numFmts>
  <fonts count="71" x14ac:knownFonts="1">
    <font>
      <sz val="11"/>
      <color theme="1"/>
      <name val="Calibri"/>
      <family val="2"/>
      <scheme val="minor"/>
    </font>
    <font>
      <sz val="12"/>
      <name val="Times New Roman"/>
      <family val="1"/>
    </font>
    <font>
      <sz val="12"/>
      <color rgb="FFFF0000"/>
      <name val="Times New Roman"/>
      <family val="1"/>
    </font>
    <font>
      <b/>
      <sz val="12"/>
      <color indexed="9"/>
      <name val="Times New Roman"/>
      <family val="1"/>
    </font>
    <font>
      <sz val="12"/>
      <color theme="1"/>
      <name val="Times New Roman"/>
      <family val="1"/>
    </font>
    <font>
      <sz val="14"/>
      <color theme="1"/>
      <name val="Times New Roman"/>
      <family val="1"/>
    </font>
    <font>
      <b/>
      <sz val="20"/>
      <name val="Times New Roman"/>
      <family val="1"/>
    </font>
    <font>
      <b/>
      <sz val="12"/>
      <color indexed="10"/>
      <name val="Times New Roman"/>
      <family val="1"/>
    </font>
    <font>
      <sz val="10"/>
      <name val="Times New Roman"/>
      <family val="1"/>
    </font>
    <font>
      <sz val="10"/>
      <color theme="1"/>
      <name val="Times New Roman"/>
      <family val="1"/>
    </font>
    <font>
      <b/>
      <sz val="10"/>
      <color theme="0"/>
      <name val="Times New Roman"/>
      <family val="1"/>
    </font>
    <font>
      <b/>
      <sz val="10"/>
      <color theme="1"/>
      <name val="Times New Roman"/>
      <family val="1"/>
    </font>
    <font>
      <sz val="10"/>
      <color theme="1"/>
      <name val="Calibri"/>
      <family val="2"/>
      <scheme val="minor"/>
    </font>
    <font>
      <b/>
      <sz val="11"/>
      <color theme="1"/>
      <name val="Calibri"/>
      <family val="2"/>
      <scheme val="minor"/>
    </font>
    <font>
      <b/>
      <sz val="11"/>
      <color rgb="FFFF0000"/>
      <name val="Calibri"/>
      <family val="2"/>
      <scheme val="minor"/>
    </font>
    <font>
      <i/>
      <sz val="10"/>
      <name val="Verdana"/>
      <family val="2"/>
    </font>
    <font>
      <b/>
      <u/>
      <sz val="10"/>
      <name val="Verdana"/>
      <family val="2"/>
    </font>
    <font>
      <sz val="11"/>
      <color theme="1"/>
      <name val="Calibri"/>
      <family val="2"/>
      <scheme val="minor"/>
    </font>
    <font>
      <b/>
      <sz val="11"/>
      <color theme="0"/>
      <name val="Calibri"/>
      <family val="2"/>
      <scheme val="minor"/>
    </font>
    <font>
      <sz val="11"/>
      <color theme="1"/>
      <name val="Times New Roman"/>
      <family val="1"/>
    </font>
    <font>
      <b/>
      <sz val="12"/>
      <name val="Times New Roman"/>
      <family val="1"/>
    </font>
    <font>
      <b/>
      <sz val="12"/>
      <color theme="1"/>
      <name val="Times New Roman"/>
      <family val="1"/>
    </font>
    <font>
      <b/>
      <sz val="11"/>
      <name val="Times New Roman"/>
      <family val="1"/>
    </font>
    <font>
      <b/>
      <sz val="11"/>
      <color theme="1"/>
      <name val="Times New Roman"/>
      <family val="1"/>
    </font>
    <font>
      <b/>
      <sz val="12"/>
      <name val="Times"/>
      <family val="1"/>
    </font>
    <font>
      <sz val="10"/>
      <name val="Times"/>
      <family val="1"/>
    </font>
    <font>
      <b/>
      <sz val="10"/>
      <name val="Times"/>
      <family val="1"/>
    </font>
    <font>
      <b/>
      <sz val="10"/>
      <color rgb="FF000000"/>
      <name val="Verdana"/>
      <family val="2"/>
    </font>
    <font>
      <b/>
      <i/>
      <u/>
      <sz val="10"/>
      <color rgb="FF000000"/>
      <name val="Times"/>
      <family val="1"/>
    </font>
    <font>
      <b/>
      <sz val="10"/>
      <color rgb="FF000000"/>
      <name val="Times"/>
      <family val="1"/>
    </font>
    <font>
      <sz val="10"/>
      <color rgb="FF000000"/>
      <name val="Times"/>
      <family val="1"/>
    </font>
    <font>
      <b/>
      <sz val="10"/>
      <color rgb="FF449646"/>
      <name val="Times"/>
      <family val="1"/>
    </font>
    <font>
      <sz val="12"/>
      <name val="Times"/>
      <family val="1"/>
    </font>
    <font>
      <b/>
      <sz val="10"/>
      <color theme="1"/>
      <name val="Verdana"/>
      <family val="2"/>
    </font>
    <font>
      <b/>
      <i/>
      <u/>
      <sz val="10"/>
      <name val="Times"/>
      <family val="1"/>
    </font>
    <font>
      <b/>
      <sz val="10"/>
      <color theme="1"/>
      <name val="Times"/>
      <family val="1"/>
    </font>
    <font>
      <sz val="11"/>
      <color theme="0"/>
      <name val="Calibri"/>
      <family val="2"/>
      <scheme val="minor"/>
    </font>
    <font>
      <b/>
      <sz val="11"/>
      <name val="Calibri"/>
      <family val="2"/>
      <scheme val="minor"/>
    </font>
    <font>
      <b/>
      <u/>
      <sz val="10"/>
      <color theme="0"/>
      <name val="Times New Roman"/>
      <family val="1"/>
    </font>
    <font>
      <sz val="10"/>
      <color theme="0"/>
      <name val="Times New Roman"/>
      <family val="1"/>
    </font>
    <font>
      <sz val="11"/>
      <name val="Times New Roman"/>
      <family val="1"/>
    </font>
    <font>
      <u/>
      <sz val="11"/>
      <name val="Times New Roman"/>
      <family val="1"/>
    </font>
    <font>
      <sz val="11"/>
      <color rgb="FFFF0000"/>
      <name val="Times New Roman"/>
      <family val="1"/>
    </font>
    <font>
      <b/>
      <sz val="11"/>
      <color rgb="FFFF0000"/>
      <name val="Times New Roman"/>
      <family val="1"/>
    </font>
    <font>
      <b/>
      <u/>
      <sz val="11"/>
      <color rgb="FFFF0000"/>
      <name val="Times New Roman"/>
      <family val="1"/>
    </font>
    <font>
      <sz val="11"/>
      <color indexed="62"/>
      <name val="Times New Roman"/>
      <family val="1"/>
    </font>
    <font>
      <b/>
      <sz val="11"/>
      <color theme="0"/>
      <name val="Times New Roman"/>
      <family val="1"/>
    </font>
    <font>
      <b/>
      <u/>
      <sz val="11"/>
      <name val="Times New Roman"/>
      <family val="1"/>
    </font>
    <font>
      <u/>
      <sz val="11"/>
      <color rgb="FFFF0000"/>
      <name val="Times New Roman"/>
      <family val="1"/>
    </font>
    <font>
      <b/>
      <u/>
      <sz val="11"/>
      <color indexed="61"/>
      <name val="Times New Roman"/>
      <family val="1"/>
    </font>
    <font>
      <b/>
      <sz val="11"/>
      <color indexed="9"/>
      <name val="Times New Roman"/>
      <family val="1"/>
    </font>
    <font>
      <sz val="11"/>
      <color indexed="12"/>
      <name val="Times New Roman"/>
      <family val="1"/>
    </font>
    <font>
      <u/>
      <sz val="11"/>
      <color theme="10"/>
      <name val="Calibri"/>
      <family val="2"/>
      <scheme val="minor"/>
    </font>
    <font>
      <sz val="8"/>
      <color theme="1"/>
      <name val="Calibri"/>
      <family val="2"/>
      <scheme val="minor"/>
    </font>
    <font>
      <b/>
      <u/>
      <sz val="12"/>
      <color rgb="FFFF0000"/>
      <name val="Times New Roman"/>
      <family val="1"/>
    </font>
    <font>
      <b/>
      <sz val="18"/>
      <color rgb="FFFF0000"/>
      <name val="Calibri"/>
      <family val="2"/>
      <scheme val="minor"/>
    </font>
    <font>
      <u/>
      <sz val="11"/>
      <color theme="11"/>
      <name val="Calibri"/>
      <family val="2"/>
      <scheme val="minor"/>
    </font>
    <font>
      <b/>
      <sz val="16"/>
      <color rgb="FFFF0000"/>
      <name val="Times New Roman"/>
      <family val="1"/>
    </font>
    <font>
      <i/>
      <sz val="11"/>
      <color rgb="FFFF0000"/>
      <name val="Times New Roman"/>
      <family val="1"/>
    </font>
    <font>
      <i/>
      <u/>
      <sz val="11"/>
      <color rgb="FFFF0000"/>
      <name val="Times New Roman"/>
      <family val="1"/>
    </font>
    <font>
      <sz val="8"/>
      <name val="Calibri"/>
      <family val="2"/>
      <scheme val="minor"/>
    </font>
    <font>
      <sz val="14"/>
      <color theme="1"/>
      <name val="Calibri"/>
      <family val="2"/>
      <scheme val="minor"/>
    </font>
    <font>
      <sz val="12"/>
      <color rgb="FF000000"/>
      <name val="Times New Roman"/>
      <family val="1"/>
    </font>
    <font>
      <b/>
      <sz val="12"/>
      <color theme="0"/>
      <name val="Times"/>
      <family val="1"/>
    </font>
    <font>
      <b/>
      <sz val="10"/>
      <color theme="0"/>
      <name val="Times"/>
      <family val="1"/>
    </font>
    <font>
      <b/>
      <sz val="10"/>
      <color theme="0"/>
      <name val="Verdana"/>
      <family val="2"/>
    </font>
    <font>
      <b/>
      <u/>
      <sz val="10"/>
      <color theme="0"/>
      <name val="Times"/>
      <family val="1"/>
    </font>
    <font>
      <sz val="12"/>
      <color theme="0"/>
      <name val="Times New Roman"/>
      <family val="1"/>
    </font>
    <font>
      <sz val="11"/>
      <color rgb="FF000000"/>
      <name val="Calibri"/>
      <family val="2"/>
      <scheme val="minor"/>
    </font>
    <font>
      <sz val="11"/>
      <color theme="0"/>
      <name val="Times New Roman"/>
      <family val="1"/>
    </font>
    <font>
      <sz val="11"/>
      <color rgb="FF000000"/>
      <name val="Times New Roman"/>
      <family val="1"/>
    </font>
  </fonts>
  <fills count="30">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tint="-0.14999847407452621"/>
        <bgColor theme="0" tint="-0.14999847407452621"/>
      </patternFill>
    </fill>
    <fill>
      <patternFill patternType="solid">
        <fgColor theme="5" tint="0.79998168889431442"/>
        <bgColor indexed="64"/>
      </patternFill>
    </fill>
    <fill>
      <patternFill patternType="solid">
        <fgColor theme="4" tint="0.79998168889431442"/>
        <bgColor theme="0" tint="-0.14999847407452621"/>
      </patternFill>
    </fill>
    <fill>
      <patternFill patternType="solid">
        <fgColor theme="2" tint="-0.499984740745262"/>
        <bgColor theme="0" tint="-0.14999847407452621"/>
      </patternFill>
    </fill>
    <fill>
      <patternFill patternType="solid">
        <fgColor rgb="FFFF0000"/>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3" tint="0.39997558519241921"/>
        <bgColor theme="1"/>
      </patternFill>
    </fill>
    <fill>
      <patternFill patternType="solid">
        <fgColor theme="3" tint="0.39997558519241921"/>
        <bgColor theme="0" tint="-0.14999847407452621"/>
      </patternFill>
    </fill>
    <fill>
      <patternFill patternType="solid">
        <fgColor theme="3" tint="0.39997558519241921"/>
        <bgColor theme="6"/>
      </patternFill>
    </fill>
    <fill>
      <patternFill patternType="solid">
        <fgColor rgb="FF92CDDC"/>
        <bgColor rgb="FF000000"/>
      </patternFill>
    </fill>
    <fill>
      <patternFill patternType="solid">
        <fgColor rgb="FFC1FDB5"/>
        <bgColor indexed="64"/>
      </patternFill>
    </fill>
    <fill>
      <patternFill patternType="solid">
        <fgColor rgb="FFC1FDB5"/>
        <bgColor rgb="FF000000"/>
      </patternFill>
    </fill>
    <fill>
      <patternFill patternType="solid">
        <fgColor rgb="FF948A54"/>
        <bgColor rgb="FF000000"/>
      </patternFill>
    </fill>
  </fills>
  <borders count="7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top style="thin">
        <color theme="4" tint="0.3999755851924192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thin">
        <color theme="1"/>
      </top>
      <bottom style="thin">
        <color theme="1"/>
      </bottom>
      <diagonal/>
    </border>
    <border>
      <left/>
      <right/>
      <top style="thin">
        <color theme="1"/>
      </top>
      <bottom/>
      <diagonal/>
    </border>
    <border>
      <left/>
      <right/>
      <top style="medium">
        <color auto="1"/>
      </top>
      <bottom style="thin">
        <color theme="1"/>
      </bottom>
      <diagonal/>
    </border>
    <border>
      <left style="medium">
        <color auto="1"/>
      </left>
      <right/>
      <top style="thin">
        <color theme="1"/>
      </top>
      <bottom style="thin">
        <color theme="1"/>
      </bottom>
      <diagonal/>
    </border>
    <border>
      <left/>
      <right style="medium">
        <color auto="1"/>
      </right>
      <top style="thin">
        <color theme="1"/>
      </top>
      <bottom/>
      <diagonal/>
    </border>
    <border>
      <left style="medium">
        <color auto="1"/>
      </left>
      <right/>
      <top style="thin">
        <color theme="1"/>
      </top>
      <bottom style="medium">
        <color auto="1"/>
      </bottom>
      <diagonal/>
    </border>
    <border>
      <left/>
      <right/>
      <top style="thin">
        <color theme="1"/>
      </top>
      <bottom style="medium">
        <color auto="1"/>
      </bottom>
      <diagonal/>
    </border>
    <border>
      <left/>
      <right style="medium">
        <color auto="1"/>
      </right>
      <top style="thin">
        <color theme="1"/>
      </top>
      <bottom style="medium">
        <color auto="1"/>
      </bottom>
      <diagonal/>
    </border>
    <border>
      <left style="medium">
        <color auto="1"/>
      </left>
      <right/>
      <top/>
      <bottom style="thin">
        <color theme="1"/>
      </bottom>
      <diagonal/>
    </border>
    <border>
      <left/>
      <right/>
      <top/>
      <bottom style="thin">
        <color theme="1"/>
      </bottom>
      <diagonal/>
    </border>
    <border>
      <left/>
      <right style="medium">
        <color auto="1"/>
      </right>
      <top style="thin">
        <color theme="1"/>
      </top>
      <bottom style="thin">
        <color theme="1"/>
      </bottom>
      <diagonal/>
    </border>
    <border>
      <left style="medium">
        <color auto="1"/>
      </left>
      <right/>
      <top style="thin">
        <color theme="1"/>
      </top>
      <bottom/>
      <diagonal/>
    </border>
    <border>
      <left/>
      <right style="medium">
        <color auto="1"/>
      </right>
      <top style="medium">
        <color auto="1"/>
      </top>
      <bottom style="thin">
        <color theme="1"/>
      </bottom>
      <diagonal/>
    </border>
    <border>
      <left/>
      <right/>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theme="4" tint="0.39997558519241921"/>
      </top>
      <bottom style="medium">
        <color auto="1"/>
      </bottom>
      <diagonal/>
    </border>
    <border>
      <left/>
      <right/>
      <top style="thin">
        <color theme="4" tint="0.39997558519241921"/>
      </top>
      <bottom style="medium">
        <color auto="1"/>
      </bottom>
      <diagonal/>
    </border>
    <border>
      <left style="medium">
        <color auto="1"/>
      </left>
      <right/>
      <top style="thin">
        <color theme="4" tint="0.39997558519241921"/>
      </top>
      <bottom/>
      <diagonal/>
    </border>
    <border>
      <left style="medium">
        <color auto="1"/>
      </left>
      <right style="medium">
        <color auto="1"/>
      </right>
      <top style="thin">
        <color theme="4" tint="0.39997558519241921"/>
      </top>
      <bottom style="medium">
        <color auto="1"/>
      </bottom>
      <diagonal/>
    </border>
    <border>
      <left style="medium">
        <color auto="1"/>
      </left>
      <right style="medium">
        <color auto="1"/>
      </right>
      <top style="thin">
        <color theme="4" tint="0.39997558519241921"/>
      </top>
      <bottom/>
      <diagonal/>
    </border>
    <border>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top style="medium">
        <color auto="1"/>
      </top>
      <bottom style="thin">
        <color theme="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rgb="FF000000"/>
      </right>
      <top style="medium">
        <color auto="1"/>
      </top>
      <bottom style="medium">
        <color auto="1"/>
      </bottom>
      <diagonal/>
    </border>
  </borders>
  <cellStyleXfs count="21">
    <xf numFmtId="0" fontId="0" fillId="0" borderId="0"/>
    <xf numFmtId="44" fontId="17" fillId="0" borderId="0" applyFont="0" applyFill="0" applyBorder="0" applyAlignment="0" applyProtection="0"/>
    <xf numFmtId="9" fontId="17" fillId="0" borderId="0" applyFont="0" applyFill="0" applyBorder="0" applyAlignment="0" applyProtection="0"/>
    <xf numFmtId="0" fontId="52" fillId="0" borderId="0" applyNumberFormat="0" applyFill="0" applyBorder="0" applyAlignment="0" applyProtection="0"/>
    <xf numFmtId="43" fontId="17"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990">
    <xf numFmtId="0" fontId="0" fillId="0" borderId="0" xfId="0"/>
    <xf numFmtId="0" fontId="3" fillId="3" borderId="0" xfId="0" applyFont="1" applyFill="1" applyProtection="1">
      <protection locked="0"/>
    </xf>
    <xf numFmtId="0" fontId="1" fillId="3" borderId="0" xfId="0" applyFont="1" applyFill="1" applyBorder="1" applyAlignment="1" applyProtection="1">
      <alignment horizontal="left" vertical="top"/>
      <protection locked="0"/>
    </xf>
    <xf numFmtId="0" fontId="4" fillId="6" borderId="1" xfId="0" applyFont="1" applyFill="1" applyBorder="1" applyAlignment="1">
      <alignment horizontal="center" vertical="center"/>
    </xf>
    <xf numFmtId="0" fontId="8" fillId="3" borderId="0" xfId="0" applyFont="1" applyFill="1" applyProtection="1">
      <protection locked="0"/>
    </xf>
    <xf numFmtId="0" fontId="0" fillId="0" borderId="0" xfId="0" applyFill="1" applyBorder="1" applyProtection="1">
      <protection locked="0"/>
    </xf>
    <xf numFmtId="0" fontId="1" fillId="3" borderId="0" xfId="0" applyFont="1" applyFill="1" applyBorder="1" applyProtection="1">
      <protection locked="0"/>
    </xf>
    <xf numFmtId="0" fontId="1" fillId="0" borderId="0" xfId="0" applyFont="1"/>
    <xf numFmtId="0" fontId="0" fillId="3" borderId="0" xfId="0" applyFill="1" applyProtection="1">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1" fillId="3" borderId="0" xfId="0" applyFont="1" applyFill="1" applyProtection="1">
      <protection locked="0"/>
    </xf>
    <xf numFmtId="0" fontId="1" fillId="3" borderId="0" xfId="0" applyFont="1" applyFill="1" applyAlignment="1" applyProtection="1">
      <alignment horizontal="center"/>
      <protection locked="0"/>
    </xf>
    <xf numFmtId="0" fontId="1"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vertical="center"/>
      <protection locked="0"/>
    </xf>
    <xf numFmtId="0" fontId="4" fillId="3" borderId="0" xfId="0" applyFont="1" applyFill="1" applyProtection="1">
      <protection locked="0"/>
    </xf>
    <xf numFmtId="0" fontId="0" fillId="0" borderId="0" xfId="0" applyProtection="1">
      <protection locked="0"/>
    </xf>
    <xf numFmtId="0" fontId="4" fillId="3" borderId="0" xfId="0" applyFont="1" applyFill="1" applyBorder="1" applyProtection="1">
      <protection locked="0"/>
    </xf>
    <xf numFmtId="0" fontId="4" fillId="3" borderId="0" xfId="0" applyFont="1" applyFill="1" applyAlignment="1" applyProtection="1">
      <alignment horizontal="center" vertical="center"/>
      <protection locked="0"/>
    </xf>
    <xf numFmtId="0" fontId="0" fillId="3" borderId="0" xfId="0" applyFill="1" applyBorder="1" applyProtection="1">
      <protection locked="0"/>
    </xf>
    <xf numFmtId="0" fontId="4" fillId="2" borderId="1" xfId="0" applyFont="1" applyFill="1" applyBorder="1" applyAlignment="1" applyProtection="1">
      <alignment horizontal="left" vertical="top"/>
      <protection locked="0"/>
    </xf>
    <xf numFmtId="0" fontId="4" fillId="3" borderId="0" xfId="0" applyFont="1" applyFill="1" applyBorder="1" applyAlignment="1" applyProtection="1">
      <protection locked="0"/>
    </xf>
    <xf numFmtId="0" fontId="4" fillId="3" borderId="0" xfId="0" applyFont="1" applyFill="1" applyAlignment="1" applyProtection="1">
      <alignment wrapText="1"/>
      <protection locked="0"/>
    </xf>
    <xf numFmtId="0" fontId="5" fillId="3" borderId="0" xfId="0" applyFont="1" applyFill="1" applyBorder="1" applyAlignment="1" applyProtection="1">
      <alignment horizontal="center"/>
      <protection locked="0"/>
    </xf>
    <xf numFmtId="0" fontId="4" fillId="3" borderId="0" xfId="0" applyFont="1" applyFill="1" applyAlignment="1" applyProtection="1">
      <alignment horizontal="center" wrapText="1"/>
      <protection locked="0"/>
    </xf>
    <xf numFmtId="2" fontId="4" fillId="3" borderId="0" xfId="0" applyNumberFormat="1" applyFont="1" applyFill="1" applyBorder="1" applyAlignment="1" applyProtection="1">
      <alignment horizontal="center"/>
      <protection locked="0"/>
    </xf>
    <xf numFmtId="0" fontId="4" fillId="13" borderId="0" xfId="0" applyFont="1" applyFill="1" applyProtection="1">
      <protection locked="0"/>
    </xf>
    <xf numFmtId="0" fontId="4" fillId="6" borderId="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wrapText="1"/>
      <protection locked="0"/>
    </xf>
    <xf numFmtId="0" fontId="21" fillId="3" borderId="0" xfId="0" applyFont="1" applyFill="1" applyProtection="1">
      <protection locked="0"/>
    </xf>
    <xf numFmtId="0" fontId="4" fillId="6" borderId="1" xfId="0" applyFont="1" applyFill="1" applyBorder="1" applyAlignment="1" applyProtection="1">
      <alignment horizontal="center" vertical="center"/>
      <protection locked="0"/>
    </xf>
    <xf numFmtId="0" fontId="4" fillId="0" borderId="0" xfId="0" applyFont="1" applyAlignment="1" applyProtection="1">
      <alignment horizontal="center" vertical="top"/>
      <protection locked="0"/>
    </xf>
    <xf numFmtId="0" fontId="7"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9" fillId="0" borderId="0" xfId="0" applyFont="1" applyProtection="1">
      <protection locked="0"/>
    </xf>
    <xf numFmtId="0" fontId="9" fillId="8" borderId="5" xfId="0" applyFont="1" applyFill="1" applyBorder="1" applyAlignment="1" applyProtection="1">
      <alignment horizontal="left" vertical="top" wrapText="1"/>
    </xf>
    <xf numFmtId="5" fontId="19" fillId="15" borderId="0" xfId="0" applyNumberFormat="1" applyFont="1" applyFill="1" applyBorder="1" applyAlignment="1" applyProtection="1">
      <alignment horizontal="center"/>
    </xf>
    <xf numFmtId="0" fontId="19" fillId="15" borderId="0" xfId="0" applyFont="1" applyFill="1" applyBorder="1" applyAlignment="1" applyProtection="1">
      <alignment horizontal="center"/>
    </xf>
    <xf numFmtId="37" fontId="19" fillId="0" borderId="0" xfId="0" applyNumberFormat="1" applyFont="1" applyBorder="1" applyAlignment="1" applyProtection="1">
      <alignment horizontal="center"/>
    </xf>
    <xf numFmtId="37" fontId="19" fillId="15" borderId="0" xfId="0" applyNumberFormat="1" applyFont="1" applyFill="1" applyBorder="1" applyAlignment="1" applyProtection="1">
      <alignment horizontal="center"/>
    </xf>
    <xf numFmtId="37" fontId="19" fillId="0" borderId="8" xfId="0" applyNumberFormat="1" applyFont="1" applyBorder="1" applyAlignment="1" applyProtection="1">
      <alignment horizontal="center"/>
    </xf>
    <xf numFmtId="0" fontId="19" fillId="15" borderId="14" xfId="0" applyFont="1" applyFill="1" applyBorder="1" applyAlignment="1" applyProtection="1">
      <alignment horizontal="center"/>
    </xf>
    <xf numFmtId="165" fontId="19" fillId="0" borderId="27" xfId="0" applyNumberFormat="1" applyFont="1" applyBorder="1" applyAlignment="1" applyProtection="1">
      <alignment horizontal="center"/>
    </xf>
    <xf numFmtId="0" fontId="19" fillId="0" borderId="27" xfId="0" applyFont="1" applyBorder="1" applyAlignment="1" applyProtection="1">
      <alignment horizontal="center"/>
    </xf>
    <xf numFmtId="37" fontId="19" fillId="15" borderId="27" xfId="0" applyNumberFormat="1" applyFont="1" applyFill="1" applyBorder="1" applyAlignment="1" applyProtection="1">
      <alignment horizontal="center"/>
    </xf>
    <xf numFmtId="37" fontId="19" fillId="0" borderId="27" xfId="0" applyNumberFormat="1" applyFont="1" applyBorder="1" applyAlignment="1" applyProtection="1">
      <alignment horizontal="center"/>
    </xf>
    <xf numFmtId="37" fontId="23" fillId="0" borderId="32" xfId="0" applyNumberFormat="1" applyFont="1" applyBorder="1" applyAlignment="1" applyProtection="1">
      <alignment horizontal="center"/>
    </xf>
    <xf numFmtId="0" fontId="25" fillId="0" borderId="0" xfId="0" applyFont="1" applyFill="1" applyProtection="1">
      <protection locked="0"/>
    </xf>
    <xf numFmtId="0" fontId="25" fillId="0" borderId="0" xfId="0" applyFont="1" applyFill="1" applyBorder="1" applyAlignment="1" applyProtection="1">
      <alignment horizontal="center"/>
      <protection locked="0"/>
    </xf>
    <xf numFmtId="0" fontId="25" fillId="0" borderId="37" xfId="0" applyFont="1" applyBorder="1" applyProtection="1"/>
    <xf numFmtId="0" fontId="25" fillId="15" borderId="37" xfId="0" applyFont="1" applyFill="1" applyBorder="1" applyProtection="1"/>
    <xf numFmtId="0" fontId="24" fillId="0" borderId="31" xfId="0" applyFont="1" applyBorder="1" applyProtection="1"/>
    <xf numFmtId="0" fontId="25" fillId="0" borderId="0" xfId="0" applyFont="1" applyFill="1" applyBorder="1" applyProtection="1">
      <protection locked="0"/>
    </xf>
    <xf numFmtId="0" fontId="32" fillId="0" borderId="0" xfId="0" applyFont="1" applyFill="1" applyBorder="1" applyProtection="1">
      <protection locked="0"/>
    </xf>
    <xf numFmtId="0" fontId="0" fillId="0" borderId="0" xfId="0" applyFill="1" applyProtection="1">
      <protection locked="0"/>
    </xf>
    <xf numFmtId="0" fontId="34" fillId="0" borderId="0" xfId="0" applyFont="1" applyFill="1" applyBorder="1" applyAlignment="1" applyProtection="1">
      <alignment horizontal="center"/>
      <protection locked="0"/>
    </xf>
    <xf numFmtId="166" fontId="30" fillId="0" borderId="0" xfId="0" applyNumberFormat="1" applyFont="1" applyFill="1" applyBorder="1" applyAlignment="1" applyProtection="1">
      <alignment horizontal="center"/>
      <protection locked="0"/>
    </xf>
    <xf numFmtId="3" fontId="25" fillId="0" borderId="0" xfId="0" applyNumberFormat="1" applyFont="1" applyFill="1" applyBorder="1" applyAlignment="1" applyProtection="1">
      <alignment horizontal="center"/>
      <protection locked="0"/>
    </xf>
    <xf numFmtId="167" fontId="25" fillId="0" borderId="0" xfId="0" applyNumberFormat="1" applyFont="1" applyFill="1" applyBorder="1" applyAlignment="1" applyProtection="1">
      <alignment horizontal="center"/>
      <protection locked="0"/>
    </xf>
    <xf numFmtId="168" fontId="31" fillId="0" borderId="0" xfId="0" applyNumberFormat="1" applyFont="1" applyFill="1" applyBorder="1" applyAlignment="1" applyProtection="1">
      <alignment horizontal="center"/>
      <protection locked="0"/>
    </xf>
    <xf numFmtId="0" fontId="0" fillId="0" borderId="0" xfId="0" applyProtection="1"/>
    <xf numFmtId="0" fontId="27" fillId="15" borderId="37" xfId="0" applyFont="1" applyFill="1" applyBorder="1" applyProtection="1"/>
    <xf numFmtId="0" fontId="28" fillId="15" borderId="27" xfId="0" applyFont="1" applyFill="1" applyBorder="1" applyAlignment="1" applyProtection="1">
      <alignment horizontal="center"/>
    </xf>
    <xf numFmtId="0" fontId="28" fillId="15" borderId="30" xfId="0" applyFont="1" applyFill="1" applyBorder="1" applyAlignment="1" applyProtection="1">
      <alignment horizontal="center"/>
    </xf>
    <xf numFmtId="0" fontId="29" fillId="0" borderId="37" xfId="0" applyFont="1" applyBorder="1" applyProtection="1"/>
    <xf numFmtId="166" fontId="30" fillId="0" borderId="27" xfId="0" applyNumberFormat="1" applyFont="1" applyBorder="1" applyAlignment="1" applyProtection="1">
      <alignment horizontal="center"/>
    </xf>
    <xf numFmtId="166" fontId="30" fillId="0" borderId="30" xfId="0" applyNumberFormat="1" applyFont="1" applyBorder="1" applyAlignment="1" applyProtection="1">
      <alignment horizontal="center"/>
    </xf>
    <xf numFmtId="0" fontId="29" fillId="15" borderId="37" xfId="0" applyFont="1" applyFill="1" applyBorder="1" applyProtection="1"/>
    <xf numFmtId="3" fontId="30" fillId="15" borderId="27" xfId="0" applyNumberFormat="1" applyFont="1" applyFill="1" applyBorder="1" applyAlignment="1" applyProtection="1">
      <alignment horizontal="center"/>
    </xf>
    <xf numFmtId="3" fontId="30" fillId="15" borderId="30" xfId="0" applyNumberFormat="1" applyFont="1" applyFill="1" applyBorder="1" applyAlignment="1" applyProtection="1">
      <alignment horizontal="center"/>
    </xf>
    <xf numFmtId="167" fontId="30" fillId="0" borderId="27" xfId="0" applyNumberFormat="1" applyFont="1" applyBorder="1" applyAlignment="1" applyProtection="1">
      <alignment horizontal="center"/>
    </xf>
    <xf numFmtId="167" fontId="30" fillId="0" borderId="30" xfId="0" applyNumberFormat="1" applyFont="1" applyBorder="1" applyAlignment="1" applyProtection="1">
      <alignment horizontal="center"/>
    </xf>
    <xf numFmtId="167" fontId="30" fillId="15" borderId="27" xfId="0" applyNumberFormat="1" applyFont="1" applyFill="1" applyBorder="1" applyAlignment="1" applyProtection="1">
      <alignment horizontal="center"/>
    </xf>
    <xf numFmtId="167" fontId="30" fillId="15" borderId="30" xfId="0" applyNumberFormat="1" applyFont="1" applyFill="1" applyBorder="1" applyAlignment="1" applyProtection="1">
      <alignment horizontal="center"/>
    </xf>
    <xf numFmtId="0" fontId="29" fillId="0" borderId="41" xfId="0" applyFont="1" applyBorder="1" applyProtection="1"/>
    <xf numFmtId="167" fontId="30" fillId="0" borderId="40" xfId="0" applyNumberFormat="1" applyFont="1" applyBorder="1" applyAlignment="1" applyProtection="1">
      <alignment horizontal="center"/>
    </xf>
    <xf numFmtId="167" fontId="30" fillId="0" borderId="42" xfId="0" applyNumberFormat="1" applyFont="1" applyBorder="1" applyAlignment="1" applyProtection="1">
      <alignment horizontal="center"/>
    </xf>
    <xf numFmtId="0" fontId="29" fillId="15" borderId="43" xfId="0" applyFont="1" applyFill="1" applyBorder="1" applyProtection="1"/>
    <xf numFmtId="3" fontId="30" fillId="15" borderId="39" xfId="0" applyNumberFormat="1" applyFont="1" applyFill="1" applyBorder="1" applyAlignment="1" applyProtection="1">
      <alignment horizontal="center"/>
    </xf>
    <xf numFmtId="3" fontId="30" fillId="15" borderId="44" xfId="0" applyNumberFormat="1" applyFont="1" applyFill="1" applyBorder="1" applyAlignment="1" applyProtection="1">
      <alignment horizontal="center"/>
    </xf>
    <xf numFmtId="0" fontId="29" fillId="0" borderId="13" xfId="0" applyFont="1" applyBorder="1" applyProtection="1"/>
    <xf numFmtId="0" fontId="33" fillId="15" borderId="37" xfId="0" applyFont="1" applyFill="1" applyBorder="1" applyProtection="1"/>
    <xf numFmtId="0" fontId="35" fillId="0" borderId="37" xfId="0" applyFont="1" applyBorder="1" applyProtection="1"/>
    <xf numFmtId="0" fontId="35" fillId="15" borderId="37" xfId="0" applyFont="1" applyFill="1" applyBorder="1" applyProtection="1"/>
    <xf numFmtId="167" fontId="25" fillId="0" borderId="27" xfId="0" applyNumberFormat="1" applyFont="1" applyBorder="1" applyAlignment="1" applyProtection="1">
      <alignment horizontal="center"/>
    </xf>
    <xf numFmtId="167" fontId="25" fillId="0" borderId="30" xfId="0" applyNumberFormat="1" applyFont="1" applyBorder="1" applyAlignment="1" applyProtection="1">
      <alignment horizontal="center"/>
    </xf>
    <xf numFmtId="0" fontId="35" fillId="0" borderId="31" xfId="0" applyFont="1" applyBorder="1" applyProtection="1"/>
    <xf numFmtId="7" fontId="31" fillId="0" borderId="8" xfId="1" applyNumberFormat="1" applyFont="1" applyBorder="1" applyAlignment="1" applyProtection="1">
      <alignment horizontal="center"/>
    </xf>
    <xf numFmtId="7" fontId="31" fillId="0" borderId="15" xfId="1" applyNumberFormat="1" applyFont="1" applyBorder="1" applyAlignment="1" applyProtection="1">
      <alignment horizontal="center"/>
    </xf>
    <xf numFmtId="8" fontId="31" fillId="0" borderId="32" xfId="0" applyNumberFormat="1" applyFont="1" applyBorder="1" applyAlignment="1" applyProtection="1">
      <alignment horizontal="center"/>
    </xf>
    <xf numFmtId="8" fontId="31" fillId="0" borderId="33" xfId="0" applyNumberFormat="1" applyFont="1" applyBorder="1" applyAlignment="1" applyProtection="1">
      <alignment horizontal="center"/>
    </xf>
    <xf numFmtId="0" fontId="4" fillId="0" borderId="0" xfId="0" applyFont="1" applyProtection="1">
      <protection locked="0"/>
    </xf>
    <xf numFmtId="0" fontId="0" fillId="0" borderId="0" xfId="0" applyBorder="1" applyProtection="1">
      <protection locked="0"/>
    </xf>
    <xf numFmtId="44" fontId="0" fillId="0" borderId="0" xfId="0" applyNumberFormat="1" applyProtection="1">
      <protection locked="0"/>
    </xf>
    <xf numFmtId="0" fontId="23" fillId="15" borderId="27" xfId="0" applyFont="1" applyFill="1" applyBorder="1"/>
    <xf numFmtId="0" fontId="0" fillId="15" borderId="27" xfId="0" applyFont="1" applyFill="1" applyBorder="1"/>
    <xf numFmtId="5" fontId="0" fillId="0" borderId="27" xfId="0" applyNumberFormat="1" applyFont="1" applyBorder="1" applyAlignment="1">
      <alignment horizontal="center" vertical="center"/>
    </xf>
    <xf numFmtId="0" fontId="4" fillId="0" borderId="0" xfId="0" applyFont="1" applyProtection="1"/>
    <xf numFmtId="0" fontId="10" fillId="9" borderId="5" xfId="0" applyFont="1" applyFill="1" applyBorder="1" applyProtection="1"/>
    <xf numFmtId="0" fontId="10" fillId="9" borderId="6" xfId="0" applyFont="1" applyFill="1" applyBorder="1" applyAlignment="1" applyProtection="1">
      <alignment vertical="center"/>
    </xf>
    <xf numFmtId="0" fontId="10" fillId="9" borderId="6" xfId="0" applyFont="1" applyFill="1" applyBorder="1" applyAlignment="1" applyProtection="1">
      <alignment horizontal="center" vertical="center"/>
    </xf>
    <xf numFmtId="0" fontId="10" fillId="9" borderId="6" xfId="0" applyFont="1" applyFill="1" applyBorder="1" applyAlignment="1" applyProtection="1">
      <alignment horizontal="center" vertical="center" wrapText="1"/>
    </xf>
    <xf numFmtId="0" fontId="10" fillId="9" borderId="7" xfId="0" applyFont="1" applyFill="1" applyBorder="1" applyAlignment="1" applyProtection="1">
      <alignment horizontal="center" vertical="center" wrapText="1"/>
    </xf>
    <xf numFmtId="0" fontId="9" fillId="8" borderId="5" xfId="0" applyFont="1" applyFill="1" applyBorder="1" applyAlignment="1" applyProtection="1">
      <alignment horizontal="center" vertical="top"/>
    </xf>
    <xf numFmtId="2" fontId="9" fillId="8" borderId="5" xfId="0" applyNumberFormat="1" applyFont="1" applyFill="1" applyBorder="1" applyAlignment="1" applyProtection="1">
      <alignment horizontal="center" vertical="center" wrapText="1"/>
    </xf>
    <xf numFmtId="1" fontId="9" fillId="8" borderId="5" xfId="0" applyNumberFormat="1" applyFont="1" applyFill="1" applyBorder="1" applyAlignment="1" applyProtection="1">
      <alignment horizontal="center" vertical="center" wrapText="1"/>
    </xf>
    <xf numFmtId="0" fontId="9" fillId="0" borderId="47" xfId="0" applyFont="1" applyBorder="1" applyAlignment="1" applyProtection="1">
      <alignment horizontal="center" vertical="top"/>
    </xf>
    <xf numFmtId="0" fontId="9" fillId="0" borderId="47" xfId="0" applyFont="1" applyBorder="1" applyAlignment="1" applyProtection="1">
      <alignment horizontal="left" vertical="top" wrapText="1"/>
    </xf>
    <xf numFmtId="2" fontId="9" fillId="0" borderId="47" xfId="0" applyNumberFormat="1" applyFont="1" applyBorder="1" applyAlignment="1" applyProtection="1">
      <alignment horizontal="center" vertical="center" wrapText="1"/>
    </xf>
    <xf numFmtId="1" fontId="9" fillId="0" borderId="47" xfId="0" applyNumberFormat="1" applyFont="1" applyBorder="1" applyAlignment="1" applyProtection="1">
      <alignment horizontal="center" vertical="center"/>
    </xf>
    <xf numFmtId="0" fontId="9" fillId="8" borderId="47" xfId="0" applyFont="1" applyFill="1" applyBorder="1" applyAlignment="1" applyProtection="1">
      <alignment horizontal="center" vertical="top"/>
    </xf>
    <xf numFmtId="0" fontId="9" fillId="8" borderId="47" xfId="0" applyFont="1" applyFill="1" applyBorder="1" applyAlignment="1" applyProtection="1">
      <alignment horizontal="left" vertical="top" wrapText="1"/>
    </xf>
    <xf numFmtId="2" fontId="9" fillId="8" borderId="47" xfId="0" applyNumberFormat="1" applyFont="1" applyFill="1" applyBorder="1" applyAlignment="1" applyProtection="1">
      <alignment horizontal="center" vertical="center" wrapText="1"/>
    </xf>
    <xf numFmtId="1" fontId="9" fillId="8" borderId="47" xfId="0" applyNumberFormat="1" applyFont="1" applyFill="1" applyBorder="1" applyAlignment="1" applyProtection="1">
      <alignment horizontal="center" vertical="center"/>
    </xf>
    <xf numFmtId="0" fontId="9" fillId="0" borderId="45" xfId="0" applyFont="1" applyBorder="1" applyAlignment="1" applyProtection="1">
      <alignment horizontal="center" vertical="top"/>
    </xf>
    <xf numFmtId="0" fontId="9" fillId="0" borderId="45" xfId="0" applyFont="1" applyBorder="1" applyAlignment="1" applyProtection="1">
      <alignment horizontal="left" vertical="top" wrapText="1"/>
    </xf>
    <xf numFmtId="2" fontId="9" fillId="0" borderId="45" xfId="0" applyNumberFormat="1" applyFont="1" applyBorder="1" applyAlignment="1" applyProtection="1">
      <alignment horizontal="center" vertical="center" wrapText="1"/>
    </xf>
    <xf numFmtId="1" fontId="9" fillId="0" borderId="45" xfId="0" applyNumberFormat="1" applyFont="1" applyBorder="1" applyAlignment="1" applyProtection="1">
      <alignment horizontal="center" vertical="center"/>
    </xf>
    <xf numFmtId="1" fontId="9" fillId="0" borderId="47" xfId="0" applyNumberFormat="1" applyFont="1" applyBorder="1" applyAlignment="1" applyProtection="1">
      <alignment horizontal="center" vertical="center" wrapText="1"/>
    </xf>
    <xf numFmtId="1" fontId="9" fillId="8" borderId="47" xfId="0" applyNumberFormat="1" applyFont="1" applyFill="1" applyBorder="1" applyAlignment="1" applyProtection="1">
      <alignment horizontal="center" vertical="center" wrapText="1"/>
    </xf>
    <xf numFmtId="1" fontId="9" fillId="0" borderId="45" xfId="0" applyNumberFormat="1" applyFont="1" applyBorder="1" applyAlignment="1" applyProtection="1">
      <alignment horizontal="center" vertical="center" wrapText="1"/>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0" fillId="3" borderId="0" xfId="0" applyFill="1" applyAlignment="1" applyProtection="1">
      <alignment wrapText="1"/>
      <protection locked="0"/>
    </xf>
    <xf numFmtId="0" fontId="0" fillId="0" borderId="0" xfId="0" applyAlignment="1" applyProtection="1">
      <alignment wrapText="1"/>
      <protection locked="0"/>
    </xf>
    <xf numFmtId="0" fontId="19" fillId="17" borderId="0" xfId="0" applyFont="1" applyFill="1" applyBorder="1" applyProtection="1">
      <protection locked="0"/>
    </xf>
    <xf numFmtId="9" fontId="23" fillId="17" borderId="0" xfId="2" applyNumberFormat="1" applyFont="1" applyFill="1" applyBorder="1" applyAlignment="1" applyProtection="1">
      <alignment horizontal="center"/>
      <protection locked="0"/>
    </xf>
    <xf numFmtId="0" fontId="23" fillId="3" borderId="0" xfId="0" applyFont="1" applyFill="1" applyBorder="1" applyProtection="1">
      <protection locked="0"/>
    </xf>
    <xf numFmtId="9" fontId="19" fillId="3" borderId="0" xfId="2" applyNumberFormat="1" applyFont="1" applyFill="1" applyBorder="1" applyAlignment="1" applyProtection="1">
      <alignment horizontal="center"/>
      <protection locked="0"/>
    </xf>
    <xf numFmtId="9" fontId="19" fillId="17" borderId="0" xfId="2" applyNumberFormat="1" applyFont="1" applyFill="1" applyBorder="1" applyAlignment="1" applyProtection="1">
      <alignment horizontal="center"/>
      <protection locked="0"/>
    </xf>
    <xf numFmtId="0" fontId="0" fillId="15" borderId="37" xfId="0" applyFont="1" applyFill="1" applyBorder="1" applyProtection="1"/>
    <xf numFmtId="2" fontId="0" fillId="15" borderId="27" xfId="0" applyNumberFormat="1" applyFont="1" applyFill="1" applyBorder="1" applyAlignment="1" applyProtection="1">
      <alignment horizontal="center"/>
    </xf>
    <xf numFmtId="2" fontId="0" fillId="15" borderId="30" xfId="0" applyNumberFormat="1" applyFont="1" applyFill="1" applyBorder="1" applyAlignment="1" applyProtection="1">
      <alignment horizontal="center"/>
    </xf>
    <xf numFmtId="0" fontId="0" fillId="0" borderId="37" xfId="0" applyFont="1" applyBorder="1" applyProtection="1"/>
    <xf numFmtId="2" fontId="0" fillId="0" borderId="27" xfId="0" applyNumberFormat="1" applyFont="1" applyBorder="1" applyAlignment="1" applyProtection="1">
      <alignment horizontal="center"/>
    </xf>
    <xf numFmtId="2" fontId="0" fillId="0" borderId="30" xfId="0" applyNumberFormat="1" applyFont="1" applyBorder="1" applyAlignment="1" applyProtection="1">
      <alignment horizontal="center"/>
    </xf>
    <xf numFmtId="9" fontId="0" fillId="15" borderId="27" xfId="2" applyNumberFormat="1" applyFont="1" applyFill="1" applyBorder="1" applyAlignment="1" applyProtection="1">
      <alignment horizontal="center"/>
    </xf>
    <xf numFmtId="9" fontId="0" fillId="15" borderId="30" xfId="2" applyNumberFormat="1" applyFont="1" applyFill="1" applyBorder="1" applyAlignment="1" applyProtection="1">
      <alignment horizontal="center"/>
    </xf>
    <xf numFmtId="9" fontId="0" fillId="0" borderId="27" xfId="2" applyNumberFormat="1" applyFont="1" applyBorder="1" applyAlignment="1" applyProtection="1">
      <alignment horizontal="center"/>
    </xf>
    <xf numFmtId="9" fontId="0" fillId="0" borderId="30" xfId="2" applyNumberFormat="1" applyFont="1" applyBorder="1" applyAlignment="1" applyProtection="1">
      <alignment horizontal="center"/>
    </xf>
    <xf numFmtId="0" fontId="0" fillId="0" borderId="31" xfId="0" applyFont="1" applyBorder="1" applyProtection="1"/>
    <xf numFmtId="9" fontId="0" fillId="0" borderId="32" xfId="2" applyNumberFormat="1" applyFont="1" applyBorder="1" applyAlignment="1" applyProtection="1">
      <alignment horizontal="center"/>
    </xf>
    <xf numFmtId="9" fontId="0" fillId="0" borderId="33" xfId="2" applyNumberFormat="1" applyFont="1" applyBorder="1" applyAlignment="1" applyProtection="1">
      <alignment horizontal="center"/>
    </xf>
    <xf numFmtId="0" fontId="4" fillId="0" borderId="0" xfId="0" applyFont="1" applyAlignment="1" applyProtection="1">
      <alignment horizontal="right" vertical="top"/>
      <protection locked="0"/>
    </xf>
    <xf numFmtId="0" fontId="20" fillId="0" borderId="0" xfId="0" applyFont="1" applyAlignment="1" applyProtection="1">
      <alignment horizontal="left" vertical="top" wrapText="1"/>
      <protection locked="0"/>
    </xf>
    <xf numFmtId="0" fontId="0" fillId="0" borderId="0" xfId="0" applyAlignment="1" applyProtection="1">
      <alignment horizontal="right" vertical="top"/>
      <protection locked="0"/>
    </xf>
    <xf numFmtId="0" fontId="18" fillId="9" borderId="5" xfId="0" applyFont="1" applyFill="1" applyBorder="1" applyProtection="1">
      <protection locked="0"/>
    </xf>
    <xf numFmtId="0" fontId="36" fillId="20" borderId="5" xfId="0" applyFont="1" applyFill="1" applyBorder="1" applyProtection="1">
      <protection locked="0"/>
    </xf>
    <xf numFmtId="0" fontId="36" fillId="20" borderId="13" xfId="0" applyFont="1" applyFill="1" applyBorder="1" applyProtection="1">
      <protection locked="0"/>
    </xf>
    <xf numFmtId="0" fontId="9" fillId="20" borderId="5" xfId="0" applyFont="1" applyFill="1" applyBorder="1" applyProtection="1"/>
    <xf numFmtId="0" fontId="9" fillId="20" borderId="6" xfId="0" applyFont="1" applyFill="1" applyBorder="1" applyProtection="1"/>
    <xf numFmtId="0" fontId="9" fillId="20" borderId="13" xfId="0" applyFont="1" applyFill="1" applyBorder="1" applyProtection="1"/>
    <xf numFmtId="0" fontId="9" fillId="20" borderId="8" xfId="0" applyFont="1" applyFill="1" applyBorder="1" applyProtection="1"/>
    <xf numFmtId="0" fontId="18" fillId="9" borderId="5" xfId="0" applyFont="1" applyFill="1" applyBorder="1" applyProtection="1"/>
    <xf numFmtId="0" fontId="18" fillId="9" borderId="6" xfId="0" applyFont="1" applyFill="1" applyBorder="1" applyProtection="1"/>
    <xf numFmtId="0" fontId="18" fillId="9" borderId="6" xfId="0" applyFont="1" applyFill="1" applyBorder="1" applyAlignment="1" applyProtection="1">
      <alignment horizontal="center" vertical="center"/>
    </xf>
    <xf numFmtId="0" fontId="18" fillId="9" borderId="7" xfId="0" applyFont="1" applyFill="1" applyBorder="1" applyAlignment="1" applyProtection="1">
      <alignment horizontal="center" vertical="center"/>
    </xf>
    <xf numFmtId="0" fontId="9" fillId="8" borderId="20" xfId="0" applyFont="1" applyFill="1" applyBorder="1" applyAlignment="1" applyProtection="1">
      <alignment horizontal="left" wrapText="1"/>
    </xf>
    <xf numFmtId="2" fontId="9" fillId="8" borderId="20" xfId="0" applyNumberFormat="1" applyFont="1" applyFill="1" applyBorder="1" applyAlignment="1" applyProtection="1">
      <alignment horizontal="center" vertical="center"/>
    </xf>
    <xf numFmtId="0" fontId="9" fillId="8" borderId="20" xfId="0" applyFont="1" applyFill="1" applyBorder="1" applyAlignment="1" applyProtection="1">
      <alignment horizontal="center" vertical="center"/>
    </xf>
    <xf numFmtId="2" fontId="9" fillId="8" borderId="51" xfId="0" applyNumberFormat="1" applyFont="1" applyFill="1" applyBorder="1" applyAlignment="1" applyProtection="1">
      <alignment horizontal="center" vertical="center"/>
    </xf>
    <xf numFmtId="0" fontId="9" fillId="0" borderId="20" xfId="0" applyFont="1" applyBorder="1" applyAlignment="1" applyProtection="1">
      <alignment horizontal="left" wrapText="1"/>
    </xf>
    <xf numFmtId="2" fontId="9" fillId="0" borderId="20" xfId="0" applyNumberFormat="1" applyFont="1" applyBorder="1" applyAlignment="1" applyProtection="1">
      <alignment horizontal="center" vertical="center"/>
    </xf>
    <xf numFmtId="0" fontId="9" fillId="0" borderId="20" xfId="0" applyFont="1" applyBorder="1" applyAlignment="1" applyProtection="1">
      <alignment horizontal="center" vertical="center"/>
    </xf>
    <xf numFmtId="2" fontId="9" fillId="0" borderId="51" xfId="0" applyNumberFormat="1" applyFont="1" applyBorder="1" applyAlignment="1" applyProtection="1">
      <alignment horizontal="center" vertical="center"/>
    </xf>
    <xf numFmtId="0" fontId="9" fillId="0" borderId="46" xfId="0" applyFont="1" applyBorder="1" applyAlignment="1" applyProtection="1">
      <alignment horizontal="left" wrapText="1"/>
    </xf>
    <xf numFmtId="2" fontId="9" fillId="0" borderId="46" xfId="0" applyNumberFormat="1" applyFont="1" applyBorder="1" applyAlignment="1" applyProtection="1">
      <alignment horizontal="center" vertical="center"/>
    </xf>
    <xf numFmtId="0" fontId="9" fillId="0" borderId="46" xfId="0" applyFont="1" applyBorder="1" applyAlignment="1" applyProtection="1">
      <alignment horizontal="center" vertical="center"/>
    </xf>
    <xf numFmtId="2" fontId="9" fillId="0" borderId="50" xfId="0" applyNumberFormat="1" applyFont="1" applyBorder="1" applyAlignment="1" applyProtection="1">
      <alignment horizontal="center" vertical="center"/>
    </xf>
    <xf numFmtId="0" fontId="10" fillId="9" borderId="6" xfId="0" applyFont="1" applyFill="1" applyBorder="1" applyProtection="1"/>
    <xf numFmtId="0" fontId="10" fillId="9" borderId="7" xfId="0" applyFont="1" applyFill="1" applyBorder="1" applyAlignment="1" applyProtection="1">
      <alignment horizontal="center" vertical="center"/>
    </xf>
    <xf numFmtId="0" fontId="9" fillId="20" borderId="6" xfId="0" applyFont="1" applyFill="1" applyBorder="1" applyAlignment="1" applyProtection="1">
      <alignment horizontal="center"/>
    </xf>
    <xf numFmtId="0" fontId="9" fillId="20" borderId="8" xfId="0" applyFont="1" applyFill="1" applyBorder="1" applyAlignment="1" applyProtection="1">
      <alignment horizontal="center"/>
    </xf>
    <xf numFmtId="0" fontId="9" fillId="8" borderId="47" xfId="0" applyFont="1" applyFill="1" applyBorder="1" applyAlignment="1" applyProtection="1">
      <alignment horizontal="left" vertical="top"/>
    </xf>
    <xf numFmtId="2" fontId="9" fillId="8" borderId="20" xfId="0" applyNumberFormat="1" applyFont="1" applyFill="1" applyBorder="1" applyAlignment="1" applyProtection="1">
      <alignment horizontal="center" vertical="center" wrapText="1"/>
    </xf>
    <xf numFmtId="0" fontId="9" fillId="8" borderId="20" xfId="0" applyFont="1" applyFill="1" applyBorder="1" applyAlignment="1" applyProtection="1">
      <alignment horizontal="center" vertical="center" wrapText="1"/>
    </xf>
    <xf numFmtId="0" fontId="9" fillId="0" borderId="47" xfId="0" applyFont="1" applyBorder="1" applyAlignment="1" applyProtection="1">
      <alignment horizontal="left" vertical="top"/>
    </xf>
    <xf numFmtId="2" fontId="9" fillId="0" borderId="20" xfId="0" applyNumberFormat="1"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45" xfId="0" applyFont="1" applyBorder="1" applyAlignment="1" applyProtection="1">
      <alignment horizontal="left" vertical="top"/>
    </xf>
    <xf numFmtId="2" fontId="9" fillId="0" borderId="46" xfId="0" applyNumberFormat="1"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36" fillId="20" borderId="6" xfId="0" applyFont="1" applyFill="1" applyBorder="1" applyProtection="1"/>
    <xf numFmtId="0" fontId="36" fillId="20" borderId="8" xfId="0" applyFont="1" applyFill="1" applyBorder="1" applyProtection="1"/>
    <xf numFmtId="2" fontId="11" fillId="8" borderId="46" xfId="0" applyNumberFormat="1" applyFont="1" applyFill="1" applyBorder="1" applyAlignment="1" applyProtection="1">
      <alignment horizontal="center" vertical="center"/>
    </xf>
    <xf numFmtId="2" fontId="11" fillId="8" borderId="50" xfId="0" applyNumberFormat="1" applyFont="1" applyFill="1" applyBorder="1" applyAlignment="1" applyProtection="1">
      <alignment horizontal="center" vertical="center"/>
    </xf>
    <xf numFmtId="0" fontId="4"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center" vertical="center"/>
    </xf>
    <xf numFmtId="0" fontId="0" fillId="0" borderId="0" xfId="0" applyAlignment="1" applyProtection="1">
      <protection locked="0"/>
    </xf>
    <xf numFmtId="0" fontId="0" fillId="0" borderId="0" xfId="0" applyFill="1" applyProtection="1"/>
    <xf numFmtId="0" fontId="15" fillId="2" borderId="5" xfId="0" applyFont="1" applyFill="1" applyBorder="1" applyProtection="1"/>
    <xf numFmtId="0" fontId="0" fillId="2" borderId="6" xfId="0" applyFill="1" applyBorder="1" applyProtection="1"/>
    <xf numFmtId="0" fontId="15" fillId="2" borderId="5" xfId="0" applyFont="1" applyFill="1" applyBorder="1" applyAlignment="1" applyProtection="1">
      <alignment vertical="center"/>
    </xf>
    <xf numFmtId="0" fontId="15" fillId="2" borderId="6" xfId="0" applyFont="1" applyFill="1" applyBorder="1" applyAlignment="1" applyProtection="1">
      <alignment horizontal="center" vertical="center"/>
    </xf>
    <xf numFmtId="0" fontId="0" fillId="2" borderId="7" xfId="0" applyFill="1" applyBorder="1" applyProtection="1"/>
    <xf numFmtId="0" fontId="16" fillId="2" borderId="12" xfId="0" applyFont="1" applyFill="1" applyBorder="1" applyAlignment="1" applyProtection="1"/>
    <xf numFmtId="0" fontId="16" fillId="2" borderId="0" xfId="0" applyFont="1" applyFill="1" applyBorder="1" applyAlignment="1" applyProtection="1"/>
    <xf numFmtId="0" fontId="0" fillId="2" borderId="0" xfId="0" applyFill="1" applyBorder="1" applyProtection="1"/>
    <xf numFmtId="0" fontId="0" fillId="2" borderId="14" xfId="0" applyFill="1" applyBorder="1" applyProtection="1"/>
    <xf numFmtId="0" fontId="0" fillId="2" borderId="0" xfId="0" applyFill="1" applyBorder="1" applyAlignment="1" applyProtection="1">
      <alignment horizontal="center"/>
    </xf>
    <xf numFmtId="0" fontId="0" fillId="2" borderId="14" xfId="0" applyFill="1" applyBorder="1" applyAlignment="1" applyProtection="1">
      <alignment horizontal="center"/>
    </xf>
    <xf numFmtId="0" fontId="16" fillId="2" borderId="13" xfId="0" applyFont="1" applyFill="1" applyBorder="1" applyAlignment="1" applyProtection="1"/>
    <xf numFmtId="0" fontId="0" fillId="2" borderId="8" xfId="0" applyFill="1" applyBorder="1" applyProtection="1"/>
    <xf numFmtId="0" fontId="13" fillId="2" borderId="8" xfId="0" applyFont="1" applyFill="1" applyBorder="1" applyAlignment="1" applyProtection="1">
      <alignment horizontal="center"/>
    </xf>
    <xf numFmtId="164" fontId="13" fillId="2" borderId="15" xfId="0" applyNumberFormat="1" applyFont="1" applyFill="1" applyBorder="1" applyAlignment="1" applyProtection="1">
      <alignment horizontal="center"/>
    </xf>
    <xf numFmtId="0" fontId="0" fillId="0" borderId="0" xfId="0" applyAlignment="1" applyProtection="1">
      <alignment horizontal="center"/>
    </xf>
    <xf numFmtId="0" fontId="0" fillId="0" borderId="0" xfId="0" applyFill="1" applyBorder="1" applyProtection="1"/>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6" fillId="0" borderId="0" xfId="0" applyFont="1" applyFill="1" applyBorder="1" applyAlignment="1" applyProtection="1"/>
    <xf numFmtId="0" fontId="16" fillId="2" borderId="14" xfId="0" applyFont="1" applyFill="1" applyBorder="1" applyAlignment="1" applyProtection="1">
      <alignment horizontal="center"/>
    </xf>
    <xf numFmtId="0" fontId="0" fillId="2" borderId="12" xfId="0" applyFill="1" applyBorder="1" applyProtection="1"/>
    <xf numFmtId="164" fontId="13" fillId="2" borderId="8" xfId="0" applyNumberFormat="1" applyFont="1" applyFill="1" applyBorder="1" applyAlignment="1" applyProtection="1">
      <alignment horizontal="center"/>
    </xf>
    <xf numFmtId="164" fontId="0" fillId="0" borderId="0" xfId="0" applyNumberFormat="1" applyAlignment="1" applyProtection="1">
      <alignment horizontal="center"/>
    </xf>
    <xf numFmtId="0" fontId="14" fillId="0" borderId="0" xfId="0" applyFont="1" applyProtection="1">
      <protection locked="0"/>
    </xf>
    <xf numFmtId="0" fontId="12" fillId="20" borderId="5" xfId="0" applyFont="1" applyFill="1" applyBorder="1" applyProtection="1"/>
    <xf numFmtId="0" fontId="12" fillId="20" borderId="6" xfId="0" applyFont="1" applyFill="1" applyBorder="1" applyProtection="1"/>
    <xf numFmtId="0" fontId="10" fillId="9" borderId="2" xfId="0" applyFont="1" applyFill="1" applyBorder="1" applyProtection="1"/>
    <xf numFmtId="0" fontId="10" fillId="9" borderId="3" xfId="0" applyFont="1" applyFill="1" applyBorder="1" applyAlignment="1" applyProtection="1">
      <alignment horizontal="center" vertical="center" wrapText="1"/>
    </xf>
    <xf numFmtId="0" fontId="10" fillId="9" borderId="4" xfId="0" applyFont="1" applyFill="1" applyBorder="1" applyAlignment="1" applyProtection="1">
      <alignment horizontal="center" vertical="center" wrapText="1"/>
    </xf>
    <xf numFmtId="0" fontId="9" fillId="8" borderId="12" xfId="0" applyFont="1" applyFill="1" applyBorder="1" applyAlignment="1" applyProtection="1">
      <alignment vertical="top" wrapText="1"/>
    </xf>
    <xf numFmtId="2" fontId="9" fillId="8" borderId="0" xfId="0" applyNumberFormat="1" applyFont="1" applyFill="1" applyBorder="1" applyAlignment="1" applyProtection="1">
      <alignment horizontal="center" vertical="center"/>
    </xf>
    <xf numFmtId="0" fontId="9" fillId="8" borderId="0" xfId="0" applyFont="1" applyFill="1" applyBorder="1" applyAlignment="1" applyProtection="1">
      <alignment horizontal="center" vertical="center"/>
    </xf>
    <xf numFmtId="2" fontId="9" fillId="8" borderId="14" xfId="0" applyNumberFormat="1" applyFont="1" applyFill="1" applyBorder="1" applyAlignment="1" applyProtection="1">
      <alignment horizontal="center" vertical="center"/>
    </xf>
    <xf numFmtId="0" fontId="9" fillId="0" borderId="47" xfId="0" applyFont="1" applyBorder="1" applyAlignment="1" applyProtection="1">
      <alignment vertical="top" wrapText="1"/>
    </xf>
    <xf numFmtId="0" fontId="9" fillId="8" borderId="47" xfId="0" applyFont="1" applyFill="1" applyBorder="1" applyAlignment="1" applyProtection="1">
      <alignment vertical="top" wrapText="1"/>
    </xf>
    <xf numFmtId="0" fontId="11" fillId="8" borderId="45" xfId="0" applyFont="1" applyFill="1" applyBorder="1" applyProtection="1"/>
    <xf numFmtId="0" fontId="11" fillId="8" borderId="46" xfId="0" applyFont="1" applyFill="1" applyBorder="1" applyAlignment="1" applyProtection="1">
      <alignment horizontal="center" vertical="center"/>
    </xf>
    <xf numFmtId="0" fontId="22" fillId="6" borderId="1" xfId="0" applyFont="1" applyFill="1" applyBorder="1" applyAlignment="1" applyProtection="1">
      <alignment horizontal="center"/>
      <protection locked="0"/>
    </xf>
    <xf numFmtId="0" fontId="40" fillId="3" borderId="0" xfId="0" applyFont="1" applyFill="1" applyProtection="1">
      <protection locked="0"/>
    </xf>
    <xf numFmtId="0" fontId="19" fillId="2" borderId="1" xfId="0" applyFont="1" applyFill="1" applyBorder="1" applyAlignment="1" applyProtection="1">
      <alignment horizontal="left" vertical="top"/>
      <protection locked="0"/>
    </xf>
    <xf numFmtId="0" fontId="19" fillId="12" borderId="1" xfId="0" applyFont="1" applyFill="1" applyBorder="1" applyAlignment="1" applyProtection="1">
      <alignment horizontal="center" vertical="center"/>
      <protection locked="0"/>
    </xf>
    <xf numFmtId="0" fontId="19" fillId="3" borderId="0" xfId="0" applyFont="1" applyFill="1" applyAlignment="1" applyProtection="1">
      <alignment vertical="center"/>
      <protection locked="0"/>
    </xf>
    <xf numFmtId="0" fontId="19" fillId="12" borderId="1" xfId="0" applyFont="1" applyFill="1" applyBorder="1" applyProtection="1">
      <protection locked="0"/>
    </xf>
    <xf numFmtId="0" fontId="0" fillId="3" borderId="0" xfId="0" applyFont="1" applyFill="1" applyProtection="1">
      <protection locked="0"/>
    </xf>
    <xf numFmtId="0" fontId="19" fillId="12" borderId="1" xfId="0" applyFont="1" applyFill="1" applyBorder="1" applyAlignment="1" applyProtection="1">
      <alignment horizontal="center" wrapText="1"/>
      <protection locked="0"/>
    </xf>
    <xf numFmtId="169" fontId="19" fillId="3" borderId="0" xfId="0" applyNumberFormat="1" applyFont="1" applyFill="1" applyBorder="1" applyAlignment="1" applyProtection="1">
      <alignment horizontal="center"/>
      <protection locked="0"/>
    </xf>
    <xf numFmtId="9" fontId="19" fillId="3" borderId="0" xfId="2" applyFont="1" applyFill="1" applyAlignment="1" applyProtection="1">
      <alignment horizontal="center" vertical="center"/>
      <protection locked="0"/>
    </xf>
    <xf numFmtId="0" fontId="23" fillId="3" borderId="0" xfId="0"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14" fontId="19" fillId="3" borderId="0" xfId="0" applyNumberFormat="1" applyFont="1" applyFill="1" applyAlignment="1" applyProtection="1">
      <alignment horizontal="center" vertical="center"/>
      <protection locked="0"/>
    </xf>
    <xf numFmtId="165" fontId="19" fillId="7" borderId="1" xfId="0" applyNumberFormat="1" applyFont="1" applyFill="1" applyBorder="1" applyAlignment="1" applyProtection="1">
      <alignment horizontal="center" vertical="center"/>
    </xf>
    <xf numFmtId="0" fontId="40" fillId="5" borderId="5" xfId="0" applyFont="1" applyFill="1" applyBorder="1" applyProtection="1">
      <protection locked="0"/>
    </xf>
    <xf numFmtId="0" fontId="40" fillId="5" borderId="6" xfId="0" applyFont="1" applyFill="1" applyBorder="1" applyProtection="1">
      <protection locked="0"/>
    </xf>
    <xf numFmtId="0" fontId="40" fillId="5" borderId="7" xfId="0" applyFont="1" applyFill="1" applyBorder="1" applyProtection="1">
      <protection locked="0"/>
    </xf>
    <xf numFmtId="0" fontId="45" fillId="3" borderId="0" xfId="0" applyFont="1" applyFill="1" applyAlignment="1" applyProtection="1">
      <alignment wrapText="1"/>
      <protection locked="0"/>
    </xf>
    <xf numFmtId="0" fontId="19" fillId="3" borderId="1" xfId="0" applyFont="1" applyFill="1" applyBorder="1" applyProtection="1">
      <protection locked="0"/>
    </xf>
    <xf numFmtId="0" fontId="40" fillId="6" borderId="1" xfId="0" applyFont="1" applyFill="1" applyBorder="1" applyProtection="1">
      <protection locked="0"/>
    </xf>
    <xf numFmtId="0" fontId="19" fillId="6" borderId="9" xfId="0" applyFont="1" applyFill="1" applyBorder="1" applyAlignment="1" applyProtection="1">
      <alignment horizontal="center"/>
      <protection locked="0"/>
    </xf>
    <xf numFmtId="0" fontId="19" fillId="3" borderId="10" xfId="0" applyFont="1" applyFill="1" applyBorder="1" applyAlignment="1" applyProtection="1">
      <alignment horizontal="left" vertical="top"/>
      <protection locked="0"/>
    </xf>
    <xf numFmtId="0" fontId="0" fillId="3" borderId="0" xfId="0" applyFont="1" applyFill="1" applyAlignment="1" applyProtection="1">
      <alignment vertical="center"/>
      <protection locked="0"/>
    </xf>
    <xf numFmtId="0" fontId="19" fillId="3" borderId="11" xfId="0" applyFont="1" applyFill="1" applyBorder="1" applyAlignment="1" applyProtection="1">
      <alignment horizontal="left" vertical="top"/>
      <protection locked="0"/>
    </xf>
    <xf numFmtId="0" fontId="19" fillId="6" borderId="1" xfId="0" applyFont="1" applyFill="1" applyBorder="1" applyProtection="1">
      <protection locked="0"/>
    </xf>
    <xf numFmtId="0" fontId="19" fillId="6" borderId="9" xfId="0" applyFont="1" applyFill="1" applyBorder="1" applyAlignment="1" applyProtection="1">
      <alignment horizontal="center" vertical="center"/>
      <protection locked="0"/>
    </xf>
    <xf numFmtId="0" fontId="19" fillId="3" borderId="9" xfId="0" applyFont="1" applyFill="1" applyBorder="1" applyAlignment="1" applyProtection="1">
      <alignment horizontal="left" vertical="top"/>
      <protection locked="0"/>
    </xf>
    <xf numFmtId="0" fontId="19" fillId="3" borderId="0" xfId="0" applyFont="1" applyFill="1" applyAlignment="1" applyProtection="1">
      <alignment horizontal="right"/>
      <protection locked="0"/>
    </xf>
    <xf numFmtId="2" fontId="46" fillId="7" borderId="1" xfId="0" applyNumberFormat="1" applyFont="1" applyFill="1" applyBorder="1" applyAlignment="1" applyProtection="1">
      <alignment horizontal="center" vertical="center"/>
    </xf>
    <xf numFmtId="0" fontId="45" fillId="3" borderId="0" xfId="0" applyFont="1" applyFill="1" applyBorder="1" applyAlignment="1" applyProtection="1">
      <alignment wrapText="1"/>
      <protection locked="0"/>
    </xf>
    <xf numFmtId="0" fontId="0" fillId="3" borderId="0" xfId="0" applyFont="1" applyFill="1" applyAlignment="1" applyProtection="1">
      <alignment horizontal="center" vertical="center"/>
      <protection locked="0"/>
    </xf>
    <xf numFmtId="0" fontId="40" fillId="3" borderId="0" xfId="0" applyFont="1" applyFill="1" applyAlignment="1" applyProtection="1">
      <alignment wrapText="1"/>
      <protection locked="0"/>
    </xf>
    <xf numFmtId="0" fontId="19" fillId="6" borderId="1" xfId="0" applyFont="1" applyFill="1" applyBorder="1" applyAlignment="1" applyProtection="1">
      <alignment horizontal="left" vertical="center"/>
      <protection locked="0"/>
    </xf>
    <xf numFmtId="0" fontId="19" fillId="6" borderId="18" xfId="0" applyFont="1" applyFill="1" applyBorder="1" applyAlignment="1" applyProtection="1">
      <alignment horizontal="center" vertical="center"/>
      <protection locked="0"/>
    </xf>
    <xf numFmtId="0" fontId="0" fillId="3" borderId="0" xfId="0" applyFont="1" applyFill="1" applyAlignment="1" applyProtection="1">
      <alignment horizontal="center" vertical="center" wrapText="1"/>
      <protection locked="0"/>
    </xf>
    <xf numFmtId="0" fontId="40" fillId="5" borderId="1" xfId="0" applyFont="1" applyFill="1" applyBorder="1" applyAlignment="1" applyProtection="1">
      <alignment wrapText="1"/>
      <protection locked="0"/>
    </xf>
    <xf numFmtId="0" fontId="40" fillId="5" borderId="1" xfId="0" applyFont="1" applyFill="1" applyBorder="1" applyAlignment="1" applyProtection="1">
      <alignment vertical="top" wrapText="1"/>
      <protection locked="0"/>
    </xf>
    <xf numFmtId="0" fontId="19" fillId="6" borderId="1" xfId="0" applyFont="1" applyFill="1" applyBorder="1" applyAlignment="1" applyProtection="1">
      <alignment vertical="center"/>
      <protection locked="0"/>
    </xf>
    <xf numFmtId="0" fontId="19" fillId="6" borderId="1" xfId="0" applyFont="1" applyFill="1" applyBorder="1" applyAlignment="1" applyProtection="1">
      <alignment horizontal="center" wrapText="1"/>
      <protection locked="0"/>
    </xf>
    <xf numFmtId="2" fontId="19" fillId="7" borderId="21" xfId="0" applyNumberFormat="1" applyFont="1" applyFill="1" applyBorder="1" applyAlignment="1" applyProtection="1">
      <alignment horizontal="center"/>
    </xf>
    <xf numFmtId="0" fontId="40" fillId="5" borderId="1" xfId="0" applyFont="1" applyFill="1" applyBorder="1" applyAlignment="1" applyProtection="1">
      <alignment horizontal="left" vertical="top" wrapText="1"/>
      <protection locked="0"/>
    </xf>
    <xf numFmtId="0" fontId="19" fillId="13" borderId="0" xfId="0" applyFont="1" applyFill="1" applyBorder="1" applyAlignment="1" applyProtection="1">
      <alignment horizontal="left" vertical="top"/>
      <protection locked="0"/>
    </xf>
    <xf numFmtId="0" fontId="0" fillId="13" borderId="0" xfId="0" applyFont="1" applyFill="1" applyBorder="1" applyProtection="1">
      <protection locked="0"/>
    </xf>
    <xf numFmtId="0" fontId="19" fillId="13" borderId="0" xfId="0" applyFont="1" applyFill="1" applyProtection="1">
      <protection locked="0"/>
    </xf>
    <xf numFmtId="0" fontId="19" fillId="6" borderId="1" xfId="0" applyFont="1" applyFill="1" applyBorder="1" applyAlignment="1" applyProtection="1">
      <alignment horizontal="center" vertical="center" wrapText="1"/>
      <protection locked="0"/>
    </xf>
    <xf numFmtId="0" fontId="19" fillId="13" borderId="0" xfId="0" applyFont="1" applyFill="1" applyAlignment="1" applyProtection="1">
      <alignment horizontal="center" vertical="center"/>
      <protection locked="0"/>
    </xf>
    <xf numFmtId="0" fontId="40" fillId="13" borderId="0" xfId="0" applyFont="1" applyFill="1" applyAlignment="1" applyProtection="1">
      <alignment wrapText="1"/>
      <protection locked="0"/>
    </xf>
    <xf numFmtId="0" fontId="40" fillId="13" borderId="0" xfId="0" applyFont="1" applyFill="1" applyProtection="1">
      <protection locked="0"/>
    </xf>
    <xf numFmtId="0" fontId="49" fillId="3" borderId="0" xfId="0" applyFont="1" applyFill="1" applyAlignment="1" applyProtection="1">
      <alignment wrapText="1"/>
      <protection locked="0"/>
    </xf>
    <xf numFmtId="0" fontId="22" fillId="3" borderId="0" xfId="0" applyFont="1" applyFill="1" applyProtection="1">
      <protection locked="0"/>
    </xf>
    <xf numFmtId="0" fontId="47" fillId="3" borderId="0" xfId="0" applyFont="1" applyFill="1" applyProtection="1">
      <protection locked="0"/>
    </xf>
    <xf numFmtId="0" fontId="19" fillId="12" borderId="18" xfId="0" applyFont="1" applyFill="1" applyBorder="1" applyAlignment="1" applyProtection="1">
      <alignment horizontal="right"/>
      <protection locked="0"/>
    </xf>
    <xf numFmtId="164" fontId="19" fillId="7" borderId="18" xfId="0" applyNumberFormat="1" applyFont="1" applyFill="1" applyBorder="1" applyAlignment="1" applyProtection="1">
      <alignment horizontal="center"/>
    </xf>
    <xf numFmtId="0" fontId="19" fillId="12" borderId="17" xfId="0" applyFont="1" applyFill="1" applyBorder="1" applyAlignment="1" applyProtection="1">
      <alignment horizontal="right"/>
      <protection locked="0"/>
    </xf>
    <xf numFmtId="164" fontId="19" fillId="7" borderId="17" xfId="0" applyNumberFormat="1" applyFont="1" applyFill="1" applyBorder="1" applyAlignment="1" applyProtection="1">
      <alignment horizontal="center"/>
    </xf>
    <xf numFmtId="0" fontId="19" fillId="12" borderId="9" xfId="0" applyFont="1" applyFill="1" applyBorder="1" applyAlignment="1" applyProtection="1">
      <alignment horizontal="right"/>
      <protection locked="0"/>
    </xf>
    <xf numFmtId="0" fontId="19" fillId="12" borderId="10" xfId="0" applyFont="1" applyFill="1" applyBorder="1" applyAlignment="1" applyProtection="1">
      <alignment horizontal="right"/>
      <protection locked="0"/>
    </xf>
    <xf numFmtId="0" fontId="19" fillId="12" borderId="11" xfId="0" applyFont="1" applyFill="1" applyBorder="1" applyAlignment="1" applyProtection="1">
      <alignment horizontal="right"/>
      <protection locked="0"/>
    </xf>
    <xf numFmtId="0" fontId="0" fillId="13" borderId="0" xfId="0" applyFont="1" applyFill="1" applyProtection="1">
      <protection locked="0"/>
    </xf>
    <xf numFmtId="0" fontId="19" fillId="2" borderId="1" xfId="0" applyFont="1" applyFill="1" applyBorder="1" applyAlignment="1" applyProtection="1">
      <alignment horizontal="left"/>
      <protection locked="0"/>
    </xf>
    <xf numFmtId="0" fontId="19" fillId="5" borderId="1" xfId="0" applyFont="1" applyFill="1" applyBorder="1" applyProtection="1">
      <protection locked="0"/>
    </xf>
    <xf numFmtId="0" fontId="19" fillId="3" borderId="0" xfId="0" applyFont="1" applyFill="1" applyAlignment="1" applyProtection="1">
      <alignment horizontal="left"/>
      <protection locked="0"/>
    </xf>
    <xf numFmtId="0" fontId="19" fillId="2" borderId="1" xfId="0" applyFont="1" applyFill="1" applyBorder="1" applyAlignment="1" applyProtection="1">
      <alignment horizontal="left" vertical="center"/>
      <protection locked="0"/>
    </xf>
    <xf numFmtId="0" fontId="40" fillId="10" borderId="1" xfId="0" applyFont="1" applyFill="1" applyBorder="1" applyProtection="1">
      <protection locked="0"/>
    </xf>
    <xf numFmtId="49" fontId="40" fillId="2" borderId="25" xfId="0" applyNumberFormat="1" applyFont="1" applyFill="1" applyBorder="1" applyAlignment="1" applyProtection="1">
      <alignment vertical="top"/>
      <protection locked="0"/>
    </xf>
    <xf numFmtId="0" fontId="40" fillId="10" borderId="1" xfId="0" applyFont="1" applyFill="1" applyBorder="1" applyAlignment="1" applyProtection="1">
      <alignment wrapText="1"/>
      <protection locked="0"/>
    </xf>
    <xf numFmtId="49" fontId="40" fillId="3" borderId="0" xfId="0" applyNumberFormat="1" applyFont="1" applyFill="1" applyBorder="1" applyAlignment="1" applyProtection="1">
      <alignment vertical="top"/>
      <protection locked="0"/>
    </xf>
    <xf numFmtId="49" fontId="50" fillId="3" borderId="0" xfId="0" applyNumberFormat="1" applyFont="1" applyFill="1" applyBorder="1" applyAlignment="1" applyProtection="1">
      <alignment vertical="top"/>
      <protection locked="0"/>
    </xf>
    <xf numFmtId="0" fontId="51" fillId="3" borderId="0" xfId="0" applyFont="1" applyFill="1" applyAlignment="1" applyProtection="1">
      <alignment wrapText="1"/>
      <protection locked="0"/>
    </xf>
    <xf numFmtId="0" fontId="40" fillId="12" borderId="1" xfId="0" applyFont="1" applyFill="1" applyBorder="1" applyAlignment="1" applyProtection="1">
      <alignment horizontal="center" vertical="center" wrapText="1"/>
      <protection locked="0"/>
    </xf>
    <xf numFmtId="0" fontId="40" fillId="3" borderId="0" xfId="0" applyFont="1" applyFill="1" applyAlignment="1" applyProtection="1">
      <alignment horizontal="center" vertical="center" wrapText="1"/>
      <protection locked="0"/>
    </xf>
    <xf numFmtId="0" fontId="51" fillId="3" borderId="0" xfId="0" applyFont="1" applyFill="1" applyProtection="1">
      <protection locked="0"/>
    </xf>
    <xf numFmtId="0" fontId="40" fillId="3" borderId="0" xfId="0" applyFont="1" applyFill="1" applyAlignment="1" applyProtection="1">
      <alignment vertical="center" wrapText="1"/>
      <protection locked="0"/>
    </xf>
    <xf numFmtId="0" fontId="22" fillId="12" borderId="1" xfId="0" applyFont="1" applyFill="1" applyBorder="1" applyAlignment="1" applyProtection="1">
      <alignment horizontal="center" vertical="center" wrapText="1"/>
      <protection locked="0"/>
    </xf>
    <xf numFmtId="0" fontId="40" fillId="3" borderId="0" xfId="0" applyFont="1" applyFill="1" applyAlignment="1" applyProtection="1">
      <alignment horizontal="center"/>
      <protection locked="0"/>
    </xf>
    <xf numFmtId="0" fontId="40" fillId="3" borderId="0" xfId="0" applyFont="1" applyFill="1" applyAlignment="1" applyProtection="1">
      <alignment vertical="center"/>
      <protection locked="0"/>
    </xf>
    <xf numFmtId="0" fontId="22" fillId="12" borderId="1" xfId="0" applyFont="1" applyFill="1" applyBorder="1" applyAlignment="1" applyProtection="1">
      <alignment horizontal="center" wrapText="1"/>
      <protection locked="0"/>
    </xf>
    <xf numFmtId="0" fontId="19" fillId="12" borderId="1" xfId="0" applyFont="1" applyFill="1" applyBorder="1" applyAlignment="1" applyProtection="1">
      <alignment horizontal="left" vertical="center"/>
      <protection locked="0"/>
    </xf>
    <xf numFmtId="0" fontId="19" fillId="5" borderId="1" xfId="0" applyFont="1" applyFill="1" applyBorder="1" applyAlignment="1" applyProtection="1">
      <alignment vertical="center"/>
      <protection locked="0"/>
    </xf>
    <xf numFmtId="0" fontId="9" fillId="8" borderId="2" xfId="0" applyFont="1" applyFill="1" applyBorder="1" applyAlignment="1" applyProtection="1">
      <alignment horizontal="left"/>
      <protection locked="0"/>
    </xf>
    <xf numFmtId="0" fontId="11" fillId="8" borderId="3" xfId="0" applyFont="1" applyFill="1" applyBorder="1" applyAlignment="1" applyProtection="1">
      <alignment horizontal="left" wrapText="1"/>
    </xf>
    <xf numFmtId="2" fontId="9" fillId="8" borderId="3" xfId="0" applyNumberFormat="1" applyFont="1" applyFill="1" applyBorder="1" applyAlignment="1" applyProtection="1">
      <alignment horizontal="center" vertical="center"/>
    </xf>
    <xf numFmtId="0" fontId="9" fillId="8" borderId="3" xfId="0" applyNumberFormat="1" applyFont="1" applyFill="1" applyBorder="1" applyAlignment="1" applyProtection="1">
      <alignment horizontal="center" vertical="center"/>
    </xf>
    <xf numFmtId="2" fontId="11" fillId="8" borderId="3" xfId="0" applyNumberFormat="1" applyFont="1" applyFill="1" applyBorder="1" applyAlignment="1" applyProtection="1">
      <alignment horizontal="center" vertical="center"/>
    </xf>
    <xf numFmtId="2" fontId="11" fillId="8" borderId="4" xfId="0" applyNumberFormat="1" applyFont="1" applyFill="1" applyBorder="1" applyAlignment="1" applyProtection="1">
      <alignment horizontal="center" vertical="center"/>
    </xf>
    <xf numFmtId="1" fontId="0" fillId="15" borderId="27" xfId="0" applyNumberFormat="1" applyFont="1" applyFill="1" applyBorder="1" applyAlignment="1" applyProtection="1">
      <alignment horizontal="center"/>
    </xf>
    <xf numFmtId="1" fontId="0" fillId="15" borderId="30" xfId="0" applyNumberFormat="1" applyFont="1" applyFill="1" applyBorder="1" applyAlignment="1" applyProtection="1">
      <alignment horizontal="center"/>
    </xf>
    <xf numFmtId="169" fontId="19" fillId="3" borderId="0" xfId="0" applyNumberFormat="1" applyFont="1" applyFill="1" applyBorder="1" applyAlignment="1" applyProtection="1">
      <alignment horizontal="center" vertical="center"/>
      <protection locked="0"/>
    </xf>
    <xf numFmtId="5" fontId="0" fillId="15" borderId="6" xfId="0" applyNumberFormat="1" applyFont="1" applyFill="1" applyBorder="1" applyAlignment="1" applyProtection="1">
      <alignment horizontal="center"/>
    </xf>
    <xf numFmtId="5" fontId="0" fillId="15" borderId="7" xfId="0" applyNumberFormat="1" applyFont="1" applyFill="1" applyBorder="1" applyAlignment="1" applyProtection="1">
      <alignment horizontal="center"/>
    </xf>
    <xf numFmtId="0" fontId="0" fillId="15" borderId="30" xfId="0" applyFont="1" applyFill="1" applyBorder="1"/>
    <xf numFmtId="5" fontId="0" fillId="0" borderId="30" xfId="0" applyNumberFormat="1" applyFont="1" applyBorder="1" applyAlignment="1">
      <alignment horizontal="center" vertical="center"/>
    </xf>
    <xf numFmtId="0" fontId="4" fillId="3" borderId="0" xfId="0" applyFont="1" applyFill="1" applyBorder="1" applyAlignment="1" applyProtection="1">
      <alignment wrapText="1"/>
      <protection locked="0"/>
    </xf>
    <xf numFmtId="0" fontId="19" fillId="3" borderId="0" xfId="0" applyFont="1" applyFill="1" applyAlignment="1" applyProtection="1">
      <alignment horizontal="left" vertical="center"/>
      <protection locked="0"/>
    </xf>
    <xf numFmtId="6" fontId="19" fillId="3" borderId="0" xfId="2"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Border="1" applyProtection="1">
      <protection locked="0"/>
    </xf>
    <xf numFmtId="0" fontId="19" fillId="12" borderId="2" xfId="0" applyFont="1" applyFill="1" applyBorder="1" applyProtection="1">
      <protection locked="0"/>
    </xf>
    <xf numFmtId="0" fontId="19" fillId="12" borderId="3" xfId="0" applyFont="1" applyFill="1" applyBorder="1" applyProtection="1">
      <protection locked="0"/>
    </xf>
    <xf numFmtId="2" fontId="19" fillId="3" borderId="0" xfId="0" applyNumberFormat="1" applyFont="1" applyFill="1" applyAlignment="1" applyProtection="1">
      <alignment horizontal="center"/>
      <protection locked="0"/>
    </xf>
    <xf numFmtId="0" fontId="19" fillId="3" borderId="0" xfId="0" applyFont="1" applyFill="1" applyAlignment="1" applyProtection="1">
      <alignment horizontal="center"/>
      <protection locked="0"/>
    </xf>
    <xf numFmtId="0" fontId="19" fillId="3" borderId="0" xfId="0" applyFont="1" applyFill="1" applyAlignment="1" applyProtection="1">
      <alignment wrapText="1"/>
      <protection locked="0"/>
    </xf>
    <xf numFmtId="0" fontId="19" fillId="3" borderId="0" xfId="0" applyFont="1" applyFill="1" applyBorder="1" applyAlignment="1" applyProtection="1">
      <alignment horizontal="left" vertical="center"/>
      <protection locked="0"/>
    </xf>
    <xf numFmtId="0" fontId="0" fillId="0" borderId="0" xfId="0" applyProtection="1">
      <protection locked="0"/>
    </xf>
    <xf numFmtId="0" fontId="25" fillId="0" borderId="0" xfId="0" applyFont="1" applyFill="1" applyBorder="1" applyAlignment="1" applyProtection="1">
      <alignment horizontal="center"/>
      <protection locked="0"/>
    </xf>
    <xf numFmtId="0" fontId="19" fillId="3" borderId="0" xfId="0" applyFont="1" applyFill="1" applyAlignment="1" applyProtection="1">
      <alignment horizontal="center"/>
      <protection locked="0"/>
    </xf>
    <xf numFmtId="0" fontId="20" fillId="4" borderId="3" xfId="0" applyFont="1" applyFill="1" applyBorder="1" applyAlignment="1" applyProtection="1">
      <alignment horizontal="center" vertical="center"/>
      <protection locked="0"/>
    </xf>
    <xf numFmtId="0" fontId="19" fillId="7" borderId="0" xfId="0" applyFont="1" applyFill="1" applyProtection="1"/>
    <xf numFmtId="0" fontId="19" fillId="7" borderId="0" xfId="0" applyFont="1" applyFill="1" applyAlignment="1" applyProtection="1">
      <alignment horizontal="left" wrapText="1"/>
    </xf>
    <xf numFmtId="0" fontId="19" fillId="7" borderId="0" xfId="0" applyFont="1" applyFill="1" applyAlignment="1" applyProtection="1">
      <alignment horizontal="left"/>
    </xf>
    <xf numFmtId="40" fontId="0" fillId="3" borderId="0" xfId="0" applyNumberFormat="1" applyFill="1" applyProtection="1">
      <protection locked="0"/>
    </xf>
    <xf numFmtId="37" fontId="19" fillId="7" borderId="1" xfId="0" applyNumberFormat="1" applyFont="1" applyFill="1" applyBorder="1" applyAlignment="1" applyProtection="1">
      <alignment horizontal="center" vertical="center"/>
    </xf>
    <xf numFmtId="0" fontId="0" fillId="0" borderId="0" xfId="0" applyAlignment="1" applyProtection="1">
      <alignment horizontal="left" vertical="top"/>
      <protection locked="0"/>
    </xf>
    <xf numFmtId="0" fontId="37"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9" fontId="0" fillId="0" borderId="0" xfId="2" applyNumberFormat="1" applyFont="1" applyFill="1" applyBorder="1" applyAlignment="1" applyProtection="1">
      <alignment horizontal="center" vertical="center"/>
      <protection locked="0"/>
    </xf>
    <xf numFmtId="2" fontId="0" fillId="0" borderId="27" xfId="0" applyNumberFormat="1" applyFont="1" applyBorder="1" applyAlignment="1" applyProtection="1">
      <alignment horizontal="center" vertical="center"/>
    </xf>
    <xf numFmtId="2" fontId="0" fillId="0" borderId="30" xfId="0" applyNumberFormat="1" applyFont="1" applyBorder="1" applyAlignment="1" applyProtection="1">
      <alignment horizontal="center" vertical="center"/>
    </xf>
    <xf numFmtId="2" fontId="0" fillId="15" borderId="27" xfId="0" applyNumberFormat="1" applyFont="1" applyFill="1" applyBorder="1" applyAlignment="1" applyProtection="1">
      <alignment horizontal="center" vertical="center"/>
    </xf>
    <xf numFmtId="2" fontId="0" fillId="15" borderId="30" xfId="0" applyNumberFormat="1" applyFont="1" applyFill="1" applyBorder="1" applyAlignment="1" applyProtection="1">
      <alignment horizontal="center" vertical="center"/>
    </xf>
    <xf numFmtId="1" fontId="0" fillId="0" borderId="27" xfId="0" applyNumberFormat="1" applyFont="1" applyBorder="1" applyAlignment="1" applyProtection="1">
      <alignment horizontal="center" vertical="center"/>
    </xf>
    <xf numFmtId="1" fontId="0" fillId="0" borderId="30" xfId="0" applyNumberFormat="1" applyFont="1" applyBorder="1" applyAlignment="1" applyProtection="1">
      <alignment horizontal="center" vertical="center"/>
    </xf>
    <xf numFmtId="9" fontId="0" fillId="15" borderId="27" xfId="2" applyNumberFormat="1" applyFont="1" applyFill="1" applyBorder="1" applyAlignment="1" applyProtection="1">
      <alignment horizontal="center" vertical="center"/>
    </xf>
    <xf numFmtId="9" fontId="0" fillId="15" borderId="30" xfId="2" applyNumberFormat="1" applyFont="1" applyFill="1" applyBorder="1" applyAlignment="1" applyProtection="1">
      <alignment horizontal="center" vertical="center"/>
    </xf>
    <xf numFmtId="9" fontId="0" fillId="0" borderId="27" xfId="2" applyNumberFormat="1" applyFont="1" applyBorder="1" applyAlignment="1" applyProtection="1">
      <alignment horizontal="center" vertical="center"/>
    </xf>
    <xf numFmtId="9" fontId="0" fillId="0" borderId="30" xfId="2" applyNumberFormat="1" applyFont="1" applyBorder="1" applyAlignment="1" applyProtection="1">
      <alignment horizontal="center" vertical="center"/>
    </xf>
    <xf numFmtId="0" fontId="0" fillId="15" borderId="31" xfId="0" applyFont="1" applyFill="1" applyBorder="1" applyProtection="1"/>
    <xf numFmtId="9" fontId="0" fillId="15" borderId="32" xfId="2" applyNumberFormat="1" applyFont="1" applyFill="1" applyBorder="1" applyAlignment="1" applyProtection="1">
      <alignment horizontal="center" vertical="center"/>
    </xf>
    <xf numFmtId="9" fontId="0" fillId="15" borderId="33" xfId="2" applyNumberFormat="1" applyFont="1" applyFill="1" applyBorder="1" applyAlignment="1" applyProtection="1">
      <alignment horizontal="center" vertical="center"/>
    </xf>
    <xf numFmtId="0" fontId="9" fillId="8" borderId="2" xfId="0" applyFont="1" applyFill="1" applyBorder="1" applyAlignment="1">
      <alignment horizontal="center" vertical="top"/>
    </xf>
    <xf numFmtId="0" fontId="11" fillId="8" borderId="2" xfId="0" applyFont="1" applyFill="1" applyBorder="1" applyAlignment="1">
      <alignment horizontal="left" vertical="top" wrapText="1"/>
    </xf>
    <xf numFmtId="2" fontId="11" fillId="8" borderId="2" xfId="0" applyNumberFormat="1" applyFont="1" applyFill="1" applyBorder="1" applyAlignment="1">
      <alignment horizontal="center" vertical="center" wrapText="1"/>
    </xf>
    <xf numFmtId="1" fontId="11" fillId="8" borderId="2" xfId="0" applyNumberFormat="1" applyFont="1" applyFill="1" applyBorder="1" applyAlignment="1">
      <alignment horizontal="center" vertical="center" wrapText="1"/>
    </xf>
    <xf numFmtId="0" fontId="10" fillId="9" borderId="5" xfId="0" applyFont="1" applyFill="1" applyBorder="1"/>
    <xf numFmtId="0" fontId="10" fillId="9" borderId="6" xfId="0" applyFont="1" applyFill="1" applyBorder="1" applyAlignment="1">
      <alignment vertical="center"/>
    </xf>
    <xf numFmtId="0" fontId="10" fillId="9" borderId="6" xfId="0" applyFont="1" applyFill="1" applyBorder="1" applyAlignment="1">
      <alignment horizontal="center" vertical="center"/>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9" fillId="8" borderId="5" xfId="0" applyFont="1" applyFill="1" applyBorder="1" applyAlignment="1">
      <alignment horizontal="center" vertical="top"/>
    </xf>
    <xf numFmtId="0" fontId="9" fillId="8" borderId="5" xfId="0" applyFont="1" applyFill="1" applyBorder="1" applyAlignment="1">
      <alignment horizontal="left" vertical="top" wrapText="1"/>
    </xf>
    <xf numFmtId="2" fontId="9" fillId="8" borderId="5" xfId="0" applyNumberFormat="1" applyFont="1" applyFill="1" applyBorder="1" applyAlignment="1">
      <alignment horizontal="center" vertical="center" wrapText="1"/>
    </xf>
    <xf numFmtId="1" fontId="9" fillId="8" borderId="5" xfId="0" applyNumberFormat="1" applyFont="1" applyFill="1" applyBorder="1" applyAlignment="1">
      <alignment horizontal="center" vertical="center" wrapText="1"/>
    </xf>
    <xf numFmtId="0" fontId="9" fillId="0" borderId="47" xfId="0" applyFont="1" applyBorder="1" applyAlignment="1">
      <alignment horizontal="center" vertical="top"/>
    </xf>
    <xf numFmtId="0" fontId="9" fillId="8" borderId="47" xfId="0" applyFont="1" applyFill="1" applyBorder="1" applyAlignment="1">
      <alignment horizontal="left" vertical="top" wrapText="1"/>
    </xf>
    <xf numFmtId="2" fontId="9" fillId="8" borderId="47" xfId="0" applyNumberFormat="1" applyFont="1" applyFill="1" applyBorder="1" applyAlignment="1">
      <alignment horizontal="center" vertical="center" wrapText="1"/>
    </xf>
    <xf numFmtId="1" fontId="9" fillId="8" borderId="47" xfId="0" applyNumberFormat="1" applyFont="1" applyFill="1" applyBorder="1" applyAlignment="1">
      <alignment horizontal="center" vertical="center" wrapText="1"/>
    </xf>
    <xf numFmtId="0" fontId="9" fillId="8" borderId="47" xfId="0" applyFont="1" applyFill="1" applyBorder="1" applyAlignment="1">
      <alignment horizontal="center" vertical="top"/>
    </xf>
    <xf numFmtId="0" fontId="9" fillId="0" borderId="47" xfId="0" applyFont="1" applyBorder="1" applyAlignment="1">
      <alignment horizontal="left" vertical="top" wrapText="1"/>
    </xf>
    <xf numFmtId="2" fontId="9" fillId="0" borderId="47" xfId="0" applyNumberFormat="1" applyFont="1" applyBorder="1" applyAlignment="1">
      <alignment horizontal="center" vertical="center" wrapText="1"/>
    </xf>
    <xf numFmtId="1" fontId="9" fillId="0" borderId="47" xfId="0" applyNumberFormat="1" applyFont="1" applyBorder="1" applyAlignment="1">
      <alignment horizontal="center" vertical="center" wrapText="1"/>
    </xf>
    <xf numFmtId="1" fontId="9" fillId="8" borderId="9" xfId="0" applyNumberFormat="1" applyFont="1" applyFill="1" applyBorder="1" applyAlignment="1">
      <alignment horizontal="center" vertical="center" wrapText="1"/>
    </xf>
    <xf numFmtId="1" fontId="9" fillId="0" borderId="49" xfId="0" applyNumberFormat="1" applyFont="1" applyBorder="1" applyAlignment="1">
      <alignment horizontal="center" vertical="center" wrapText="1"/>
    </xf>
    <xf numFmtId="1" fontId="9" fillId="8" borderId="49" xfId="0" applyNumberFormat="1" applyFont="1" applyFill="1" applyBorder="1" applyAlignment="1">
      <alignment horizontal="center" vertical="center" wrapText="1"/>
    </xf>
    <xf numFmtId="1" fontId="11" fillId="8" borderId="1" xfId="0" applyNumberFormat="1" applyFont="1" applyFill="1" applyBorder="1" applyAlignment="1">
      <alignment horizontal="center" vertical="center" wrapText="1"/>
    </xf>
    <xf numFmtId="0" fontId="19" fillId="3" borderId="0" xfId="0"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0" fillId="0" borderId="0" xfId="0" applyProtection="1">
      <protection locked="0"/>
    </xf>
    <xf numFmtId="2" fontId="19" fillId="7" borderId="1" xfId="0" applyNumberFormat="1" applyFont="1" applyFill="1" applyBorder="1" applyAlignment="1" applyProtection="1">
      <alignment horizontal="center"/>
    </xf>
    <xf numFmtId="0" fontId="19" fillId="0" borderId="0" xfId="0" applyFont="1" applyFill="1" applyBorder="1" applyAlignment="1" applyProtection="1">
      <alignment horizontal="center"/>
    </xf>
    <xf numFmtId="37" fontId="19" fillId="0" borderId="0" xfId="0" applyNumberFormat="1" applyFont="1" applyFill="1" applyBorder="1" applyAlignment="1" applyProtection="1">
      <alignment horizontal="center"/>
    </xf>
    <xf numFmtId="37" fontId="19" fillId="0" borderId="8" xfId="0" applyNumberFormat="1" applyFont="1" applyFill="1" applyBorder="1" applyAlignment="1" applyProtection="1">
      <alignment horizontal="center"/>
    </xf>
    <xf numFmtId="0" fontId="19" fillId="0" borderId="8" xfId="0" applyFont="1" applyFill="1" applyBorder="1" applyAlignment="1" applyProtection="1">
      <alignment horizontal="center"/>
    </xf>
    <xf numFmtId="0" fontId="19" fillId="21" borderId="27" xfId="0" applyFont="1" applyFill="1" applyBorder="1" applyAlignment="1" applyProtection="1">
      <alignment horizontal="center"/>
    </xf>
    <xf numFmtId="0" fontId="19" fillId="0" borderId="32" xfId="0" applyFont="1" applyBorder="1" applyAlignment="1" applyProtection="1">
      <alignment horizontal="center"/>
    </xf>
    <xf numFmtId="9" fontId="19" fillId="0" borderId="30" xfId="2" applyFont="1" applyBorder="1" applyAlignment="1" applyProtection="1">
      <alignment horizontal="center"/>
    </xf>
    <xf numFmtId="9" fontId="19" fillId="21" borderId="30" xfId="2" applyFont="1" applyFill="1" applyBorder="1" applyAlignment="1" applyProtection="1">
      <alignment horizontal="center"/>
    </xf>
    <xf numFmtId="9" fontId="19" fillId="0" borderId="33" xfId="2" applyFont="1" applyBorder="1" applyAlignment="1" applyProtection="1">
      <alignment horizontal="center"/>
    </xf>
    <xf numFmtId="0" fontId="10" fillId="9" borderId="1" xfId="0" applyFont="1" applyFill="1" applyBorder="1" applyAlignment="1">
      <alignment horizontal="center" vertical="center"/>
    </xf>
    <xf numFmtId="0" fontId="10" fillId="9" borderId="9" xfId="0" applyFont="1" applyFill="1" applyBorder="1" applyAlignment="1">
      <alignment horizontal="center" vertical="center" wrapText="1"/>
    </xf>
    <xf numFmtId="2" fontId="9" fillId="8" borderId="10" xfId="0" applyNumberFormat="1" applyFont="1" applyFill="1" applyBorder="1" applyAlignment="1">
      <alignment horizontal="center" vertical="center" wrapText="1"/>
    </xf>
    <xf numFmtId="2" fontId="9" fillId="0" borderId="49" xfId="0" applyNumberFormat="1" applyFont="1" applyBorder="1" applyAlignment="1">
      <alignment horizontal="center" vertical="center" wrapText="1"/>
    </xf>
    <xf numFmtId="2" fontId="9" fillId="3" borderId="49" xfId="0" applyNumberFormat="1" applyFont="1" applyFill="1" applyBorder="1" applyAlignment="1">
      <alignment horizontal="center" vertical="center" wrapText="1"/>
    </xf>
    <xf numFmtId="2" fontId="9" fillId="8" borderId="49" xfId="0" applyNumberFormat="1" applyFont="1" applyFill="1" applyBorder="1" applyAlignment="1">
      <alignment horizontal="center" vertical="center" wrapText="1"/>
    </xf>
    <xf numFmtId="2" fontId="11" fillId="8" borderId="1" xfId="0" applyNumberFormat="1" applyFont="1" applyFill="1" applyBorder="1" applyAlignment="1">
      <alignment horizontal="center" vertical="center" wrapText="1"/>
    </xf>
    <xf numFmtId="0" fontId="19" fillId="5" borderId="1" xfId="0" applyFont="1" applyFill="1" applyBorder="1" applyAlignment="1" applyProtection="1">
      <alignment vertical="top" wrapText="1"/>
      <protection locked="0"/>
    </xf>
    <xf numFmtId="5" fontId="19" fillId="3" borderId="0" xfId="0" applyNumberFormat="1" applyFont="1" applyFill="1" applyAlignment="1" applyProtection="1">
      <alignment horizontal="center" vertical="center"/>
      <protection locked="0"/>
    </xf>
    <xf numFmtId="5" fontId="19" fillId="3" borderId="0" xfId="0" applyNumberFormat="1" applyFont="1" applyFill="1" applyAlignment="1" applyProtection="1">
      <alignment horizontal="center" vertical="center"/>
      <protection locked="0"/>
    </xf>
    <xf numFmtId="37" fontId="23" fillId="3" borderId="0" xfId="0" applyNumberFormat="1" applyFont="1" applyFill="1" applyBorder="1" applyAlignment="1" applyProtection="1">
      <alignment horizontal="center" vertical="center"/>
      <protection locked="0"/>
    </xf>
    <xf numFmtId="37" fontId="23" fillId="19" borderId="1" xfId="1" applyNumberFormat="1" applyFont="1" applyFill="1" applyBorder="1" applyAlignment="1" applyProtection="1">
      <alignment horizontal="center" vertical="center"/>
    </xf>
    <xf numFmtId="5" fontId="19" fillId="7" borderId="1" xfId="0" applyNumberFormat="1" applyFont="1" applyFill="1" applyBorder="1" applyAlignment="1" applyProtection="1">
      <alignment horizontal="center" vertical="center"/>
    </xf>
    <xf numFmtId="37" fontId="19" fillId="3" borderId="0" xfId="0" applyNumberFormat="1" applyFont="1" applyFill="1" applyProtection="1">
      <protection locked="0"/>
    </xf>
    <xf numFmtId="37" fontId="19" fillId="3" borderId="0" xfId="0" applyNumberFormat="1" applyFont="1" applyFill="1" applyAlignment="1" applyProtection="1">
      <alignment horizontal="center" vertical="center"/>
      <protection locked="0"/>
    </xf>
    <xf numFmtId="37" fontId="19" fillId="3" borderId="0" xfId="2" applyNumberFormat="1" applyFont="1" applyFill="1" applyBorder="1" applyAlignment="1" applyProtection="1">
      <alignment horizontal="center"/>
      <protection locked="0"/>
    </xf>
    <xf numFmtId="37" fontId="19" fillId="17" borderId="0" xfId="2" applyNumberFormat="1" applyFont="1" applyFill="1" applyBorder="1" applyAlignment="1" applyProtection="1">
      <alignment horizontal="center"/>
      <protection locked="0"/>
    </xf>
    <xf numFmtId="37" fontId="19" fillId="3" borderId="0" xfId="0" applyNumberFormat="1" applyFont="1" applyFill="1" applyBorder="1" applyProtection="1">
      <protection locked="0"/>
    </xf>
    <xf numFmtId="9" fontId="23" fillId="19" borderId="1" xfId="2" applyFont="1" applyFill="1" applyBorder="1" applyAlignment="1" applyProtection="1">
      <alignment horizontal="center" vertical="center"/>
    </xf>
    <xf numFmtId="9" fontId="23" fillId="3" borderId="0" xfId="2" applyFont="1" applyFill="1" applyBorder="1" applyAlignment="1" applyProtection="1">
      <alignment horizontal="center" vertical="center"/>
      <protection locked="0"/>
    </xf>
    <xf numFmtId="5" fontId="23" fillId="19" borderId="1" xfId="1" applyNumberFormat="1" applyFont="1" applyFill="1" applyBorder="1" applyAlignment="1" applyProtection="1">
      <alignment horizontal="center" vertical="center"/>
    </xf>
    <xf numFmtId="37" fontId="0" fillId="0" borderId="27" xfId="4" applyNumberFormat="1" applyFont="1" applyBorder="1" applyAlignment="1" applyProtection="1">
      <alignment horizontal="center"/>
    </xf>
    <xf numFmtId="37" fontId="0" fillId="0" borderId="30" xfId="4" applyNumberFormat="1" applyFont="1" applyBorder="1" applyAlignment="1" applyProtection="1">
      <alignment horizontal="center"/>
    </xf>
    <xf numFmtId="37" fontId="0" fillId="15" borderId="27" xfId="4" applyNumberFormat="1" applyFont="1" applyFill="1" applyBorder="1" applyAlignment="1" applyProtection="1">
      <alignment horizontal="center"/>
    </xf>
    <xf numFmtId="37" fontId="0" fillId="15" borderId="30" xfId="4" applyNumberFormat="1" applyFont="1" applyFill="1" applyBorder="1" applyAlignment="1" applyProtection="1">
      <alignment horizontal="center"/>
    </xf>
    <xf numFmtId="37" fontId="0" fillId="0" borderId="32" xfId="1" applyNumberFormat="1" applyFont="1" applyBorder="1" applyAlignment="1" applyProtection="1">
      <alignment horizontal="center"/>
    </xf>
    <xf numFmtId="37" fontId="0" fillId="0" borderId="33" xfId="1" applyNumberFormat="1" applyFont="1" applyBorder="1" applyAlignment="1" applyProtection="1">
      <alignment horizontal="center"/>
    </xf>
    <xf numFmtId="0" fontId="54" fillId="3" borderId="0" xfId="0" applyFont="1" applyFill="1" applyAlignment="1" applyProtection="1">
      <alignment horizontal="center" vertical="center"/>
      <protection locked="0"/>
    </xf>
    <xf numFmtId="37" fontId="0" fillId="15" borderId="27" xfId="0" applyNumberFormat="1" applyFont="1" applyFill="1" applyBorder="1" applyAlignment="1">
      <alignment horizontal="center"/>
    </xf>
    <xf numFmtId="37" fontId="0" fillId="15" borderId="30" xfId="0" applyNumberFormat="1" applyFont="1" applyFill="1" applyBorder="1" applyAlignment="1">
      <alignment horizontal="center"/>
    </xf>
    <xf numFmtId="37" fontId="0" fillId="0" borderId="27" xfId="0" applyNumberFormat="1" applyFont="1" applyBorder="1" applyAlignment="1">
      <alignment horizontal="center"/>
    </xf>
    <xf numFmtId="37" fontId="0" fillId="0" borderId="30" xfId="0" applyNumberFormat="1" applyFont="1" applyBorder="1" applyAlignment="1">
      <alignment horizontal="center"/>
    </xf>
    <xf numFmtId="37" fontId="19" fillId="0" borderId="27" xfId="0" applyNumberFormat="1" applyFont="1" applyBorder="1" applyAlignment="1">
      <alignment horizontal="center"/>
    </xf>
    <xf numFmtId="37" fontId="19" fillId="15" borderId="27" xfId="0" applyNumberFormat="1" applyFont="1" applyFill="1" applyBorder="1" applyAlignment="1">
      <alignment horizontal="center"/>
    </xf>
    <xf numFmtId="37" fontId="23" fillId="15" borderId="27" xfId="0" applyNumberFormat="1" applyFont="1" applyFill="1" applyBorder="1" applyAlignment="1">
      <alignment horizontal="center"/>
    </xf>
    <xf numFmtId="37" fontId="19" fillId="0" borderId="30" xfId="0" applyNumberFormat="1" applyFont="1" applyBorder="1" applyAlignment="1">
      <alignment horizontal="center"/>
    </xf>
    <xf numFmtId="37" fontId="19" fillId="15" borderId="30" xfId="0" applyNumberFormat="1" applyFont="1" applyFill="1" applyBorder="1" applyAlignment="1">
      <alignment horizontal="center"/>
    </xf>
    <xf numFmtId="37" fontId="23" fillId="0" borderId="32" xfId="0" applyNumberFormat="1" applyFont="1" applyBorder="1" applyAlignment="1">
      <alignment horizontal="center"/>
    </xf>
    <xf numFmtId="37" fontId="23" fillId="0" borderId="33" xfId="0" applyNumberFormat="1" applyFont="1" applyBorder="1" applyAlignment="1">
      <alignment horizontal="center"/>
    </xf>
    <xf numFmtId="0" fontId="55" fillId="3" borderId="0" xfId="0" applyFont="1" applyFill="1" applyProtection="1">
      <protection locked="0"/>
    </xf>
    <xf numFmtId="37" fontId="19" fillId="3" borderId="0" xfId="2" applyNumberFormat="1" applyFont="1" applyFill="1" applyAlignment="1" applyProtection="1">
      <alignment horizontal="center" vertical="center"/>
      <protection locked="0"/>
    </xf>
    <xf numFmtId="5" fontId="19" fillId="3" borderId="0" xfId="2" applyNumberFormat="1"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xf>
    <xf numFmtId="0" fontId="19" fillId="3" borderId="0" xfId="0" applyFont="1" applyFill="1" applyBorder="1" applyProtection="1">
      <protection locked="0"/>
    </xf>
    <xf numFmtId="0" fontId="19" fillId="3" borderId="0" xfId="0" applyFont="1" applyFill="1" applyBorder="1" applyAlignment="1" applyProtection="1">
      <alignment horizontal="center" vertical="center" wrapText="1"/>
      <protection locked="0"/>
    </xf>
    <xf numFmtId="165" fontId="19" fillId="3" borderId="0" xfId="2" applyNumberFormat="1" applyFont="1" applyFill="1" applyAlignment="1" applyProtection="1">
      <alignment horizontal="center" vertical="center"/>
      <protection locked="0"/>
    </xf>
    <xf numFmtId="9" fontId="19" fillId="3" borderId="0" xfId="2" applyFont="1" applyFill="1" applyAlignment="1" applyProtection="1">
      <alignment horizontal="center" vertical="center"/>
      <protection locked="0"/>
    </xf>
    <xf numFmtId="9" fontId="19" fillId="15" borderId="14" xfId="2" applyNumberFormat="1" applyFont="1" applyFill="1" applyBorder="1" applyAlignment="1" applyProtection="1">
      <alignment horizontal="center"/>
    </xf>
    <xf numFmtId="9" fontId="19" fillId="0" borderId="14" xfId="2" applyNumberFormat="1" applyFont="1" applyFill="1" applyBorder="1" applyAlignment="1" applyProtection="1">
      <alignment horizontal="center"/>
    </xf>
    <xf numFmtId="9" fontId="19" fillId="0" borderId="15" xfId="2" applyNumberFormat="1" applyFont="1" applyFill="1" applyBorder="1" applyAlignment="1" applyProtection="1">
      <alignment horizontal="center"/>
    </xf>
    <xf numFmtId="0" fontId="19" fillId="21" borderId="0" xfId="0" applyFont="1" applyFill="1" applyBorder="1" applyAlignment="1" applyProtection="1">
      <alignment horizontal="center"/>
    </xf>
    <xf numFmtId="9" fontId="19" fillId="21" borderId="14" xfId="2" applyNumberFormat="1" applyFont="1" applyFill="1" applyBorder="1" applyAlignment="1" applyProtection="1">
      <alignment horizontal="center"/>
    </xf>
    <xf numFmtId="0" fontId="19" fillId="0" borderId="27" xfId="0" applyFont="1" applyFill="1" applyBorder="1" applyAlignment="1" applyProtection="1">
      <alignment horizontal="center"/>
    </xf>
    <xf numFmtId="9" fontId="19" fillId="0" borderId="30" xfId="2" applyFont="1" applyFill="1" applyBorder="1" applyAlignment="1" applyProtection="1">
      <alignment horizontal="center"/>
    </xf>
    <xf numFmtId="165" fontId="19" fillId="3" borderId="0" xfId="1" applyNumberFormat="1" applyFont="1" applyFill="1" applyAlignment="1" applyProtection="1">
      <alignment horizontal="center" vertical="center"/>
      <protection locked="0"/>
    </xf>
    <xf numFmtId="9" fontId="19" fillId="7" borderId="1" xfId="2" applyFont="1" applyFill="1" applyBorder="1" applyAlignment="1" applyProtection="1">
      <alignment horizontal="center" vertical="center"/>
    </xf>
    <xf numFmtId="9" fontId="19" fillId="3" borderId="0" xfId="2" applyNumberFormat="1" applyFont="1" applyFill="1" applyAlignment="1" applyProtection="1">
      <alignment horizontal="center" vertical="center"/>
      <protection locked="0"/>
    </xf>
    <xf numFmtId="165" fontId="19" fillId="7" borderId="1" xfId="1" applyNumberFormat="1" applyFont="1" applyFill="1" applyBorder="1" applyAlignment="1" applyProtection="1">
      <alignment horizontal="center" vertical="center"/>
    </xf>
    <xf numFmtId="9" fontId="19" fillId="3" borderId="0" xfId="2" applyFont="1" applyFill="1" applyProtection="1">
      <protection locked="0"/>
    </xf>
    <xf numFmtId="9" fontId="0" fillId="0" borderId="30" xfId="2" applyFont="1" applyBorder="1" applyAlignment="1" applyProtection="1">
      <alignment horizontal="center"/>
    </xf>
    <xf numFmtId="0" fontId="18" fillId="0" borderId="0" xfId="0" applyFont="1" applyFill="1" applyBorder="1" applyAlignment="1">
      <alignment horizontal="center" vertical="center"/>
    </xf>
    <xf numFmtId="0" fontId="18" fillId="0" borderId="0" xfId="0" applyFont="1" applyFill="1" applyBorder="1" applyAlignment="1"/>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xf numFmtId="0" fontId="19" fillId="0" borderId="0" xfId="0" applyFont="1" applyFill="1" applyBorder="1" applyAlignment="1">
      <alignment horizontal="center"/>
    </xf>
    <xf numFmtId="2" fontId="19" fillId="3" borderId="21" xfId="0" applyNumberFormat="1" applyFont="1" applyFill="1" applyBorder="1" applyAlignment="1">
      <alignment horizontal="center"/>
    </xf>
    <xf numFmtId="2" fontId="19" fillId="0" borderId="21" xfId="0" applyNumberFormat="1" applyFont="1" applyFill="1" applyBorder="1" applyAlignment="1">
      <alignment horizontal="center"/>
    </xf>
    <xf numFmtId="0" fontId="19" fillId="0" borderId="14" xfId="0" applyFont="1" applyFill="1" applyBorder="1"/>
    <xf numFmtId="2" fontId="19" fillId="3" borderId="53" xfId="0" applyNumberFormat="1" applyFont="1" applyFill="1" applyBorder="1" applyAlignment="1">
      <alignment horizontal="center"/>
    </xf>
    <xf numFmtId="2" fontId="19" fillId="3" borderId="54" xfId="0" applyNumberFormat="1" applyFont="1" applyFill="1" applyBorder="1" applyAlignment="1">
      <alignment horizontal="center"/>
    </xf>
    <xf numFmtId="2" fontId="19" fillId="3" borderId="55" xfId="0" applyNumberFormat="1" applyFont="1" applyFill="1" applyBorder="1" applyAlignment="1">
      <alignment horizontal="center"/>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61" fillId="0" borderId="0" xfId="0" applyFont="1" applyProtection="1">
      <protection locked="0"/>
    </xf>
    <xf numFmtId="6" fontId="19" fillId="3" borderId="0" xfId="0" applyNumberFormat="1"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2" fontId="9" fillId="8" borderId="9" xfId="0" applyNumberFormat="1" applyFont="1" applyFill="1" applyBorder="1" applyAlignment="1" applyProtection="1">
      <alignment horizontal="center" vertical="center"/>
    </xf>
    <xf numFmtId="2" fontId="9" fillId="0" borderId="49" xfId="0" applyNumberFormat="1" applyFont="1" applyBorder="1" applyAlignment="1" applyProtection="1">
      <alignment horizontal="center" vertical="center"/>
    </xf>
    <xf numFmtId="2" fontId="9" fillId="8" borderId="49" xfId="0" applyNumberFormat="1" applyFont="1" applyFill="1" applyBorder="1" applyAlignment="1" applyProtection="1">
      <alignment horizontal="center" vertical="center"/>
    </xf>
    <xf numFmtId="2" fontId="9" fillId="0" borderId="48" xfId="0" applyNumberFormat="1" applyFont="1" applyBorder="1" applyAlignment="1" applyProtection="1">
      <alignment horizontal="center" vertical="center"/>
    </xf>
    <xf numFmtId="2" fontId="9" fillId="8" borderId="7" xfId="0" applyNumberFormat="1" applyFont="1" applyFill="1" applyBorder="1" applyAlignment="1">
      <alignment horizontal="center" vertical="center"/>
    </xf>
    <xf numFmtId="2" fontId="9" fillId="0" borderId="51" xfId="0" applyNumberFormat="1" applyFont="1" applyBorder="1" applyAlignment="1">
      <alignment horizontal="center" vertical="center"/>
    </xf>
    <xf numFmtId="2" fontId="9" fillId="8" borderId="51" xfId="0" applyNumberFormat="1" applyFont="1" applyFill="1" applyBorder="1" applyAlignment="1">
      <alignment horizontal="center" vertical="center"/>
    </xf>
    <xf numFmtId="2" fontId="11" fillId="8" borderId="4" xfId="0" applyNumberFormat="1" applyFont="1" applyFill="1" applyBorder="1" applyAlignment="1">
      <alignment horizontal="center" vertical="center"/>
    </xf>
    <xf numFmtId="0" fontId="9" fillId="8" borderId="9" xfId="0" applyFont="1" applyFill="1" applyBorder="1" applyAlignment="1" applyProtection="1">
      <alignment horizontal="center" vertical="center"/>
    </xf>
    <xf numFmtId="0" fontId="9" fillId="0" borderId="49" xfId="0" applyFont="1" applyBorder="1" applyAlignment="1" applyProtection="1">
      <alignment horizontal="center" vertical="center"/>
    </xf>
    <xf numFmtId="0" fontId="9" fillId="8" borderId="49" xfId="0" applyFont="1" applyFill="1" applyBorder="1" applyAlignment="1" applyProtection="1">
      <alignment horizontal="center" vertical="center"/>
    </xf>
    <xf numFmtId="0" fontId="9" fillId="0" borderId="48" xfId="0" applyFont="1" applyBorder="1" applyAlignment="1" applyProtection="1">
      <alignment horizontal="center" vertical="center"/>
    </xf>
    <xf numFmtId="2" fontId="9" fillId="8" borderId="9" xfId="0" applyNumberFormat="1" applyFont="1" applyFill="1" applyBorder="1" applyAlignment="1">
      <alignment horizontal="center" vertical="center"/>
    </xf>
    <xf numFmtId="2" fontId="9" fillId="0" borderId="49" xfId="0" applyNumberFormat="1" applyFont="1" applyBorder="1" applyAlignment="1">
      <alignment horizontal="center" vertical="center"/>
    </xf>
    <xf numFmtId="2" fontId="9" fillId="8" borderId="49" xfId="0" applyNumberFormat="1" applyFont="1" applyFill="1" applyBorder="1" applyAlignment="1">
      <alignment horizontal="center" vertical="center"/>
    </xf>
    <xf numFmtId="2" fontId="11" fillId="8" borderId="1" xfId="0" applyNumberFormat="1" applyFont="1" applyFill="1" applyBorder="1" applyAlignment="1">
      <alignment horizontal="center" vertical="center"/>
    </xf>
    <xf numFmtId="164" fontId="40" fillId="3" borderId="0" xfId="0" applyNumberFormat="1" applyFont="1" applyFill="1" applyAlignment="1" applyProtection="1">
      <alignment horizontal="center"/>
      <protection locked="0"/>
    </xf>
    <xf numFmtId="0" fontId="63" fillId="22" borderId="2" xfId="0" applyFont="1" applyFill="1" applyBorder="1" applyProtection="1"/>
    <xf numFmtId="0" fontId="18" fillId="23" borderId="5" xfId="0" applyFont="1" applyFill="1" applyBorder="1" applyProtection="1"/>
    <xf numFmtId="0" fontId="36" fillId="24" borderId="37" xfId="0" applyFont="1" applyFill="1" applyBorder="1" applyProtection="1"/>
    <xf numFmtId="14" fontId="36" fillId="24" borderId="27" xfId="0" applyNumberFormat="1" applyFont="1" applyFill="1" applyBorder="1" applyAlignment="1" applyProtection="1">
      <alignment horizontal="center"/>
    </xf>
    <xf numFmtId="14" fontId="36" fillId="24" borderId="30" xfId="0" applyNumberFormat="1" applyFont="1" applyFill="1" applyBorder="1" applyAlignment="1" applyProtection="1">
      <alignment horizontal="center"/>
    </xf>
    <xf numFmtId="14" fontId="36" fillId="24" borderId="27" xfId="0" applyNumberFormat="1" applyFont="1" applyFill="1" applyBorder="1" applyAlignment="1" applyProtection="1">
      <alignment horizontal="center" vertical="center"/>
    </xf>
    <xf numFmtId="0" fontId="36" fillId="24" borderId="27" xfId="0" applyFont="1" applyFill="1" applyBorder="1" applyAlignment="1" applyProtection="1">
      <alignment horizontal="center" vertical="center"/>
    </xf>
    <xf numFmtId="14" fontId="36" fillId="24" borderId="30" xfId="0" applyNumberFormat="1" applyFont="1" applyFill="1" applyBorder="1" applyAlignment="1" applyProtection="1">
      <alignment horizontal="center" vertical="center"/>
    </xf>
    <xf numFmtId="14" fontId="18" fillId="23" borderId="3" xfId="0" applyNumberFormat="1" applyFont="1" applyFill="1" applyBorder="1" applyAlignment="1" applyProtection="1">
      <alignment horizontal="center"/>
    </xf>
    <xf numFmtId="14" fontId="18" fillId="23" borderId="4" xfId="0" applyNumberFormat="1" applyFont="1" applyFill="1" applyBorder="1" applyAlignment="1" applyProtection="1">
      <alignment horizontal="center"/>
    </xf>
    <xf numFmtId="14" fontId="18" fillId="23" borderId="6" xfId="0" applyNumberFormat="1" applyFont="1" applyFill="1" applyBorder="1" applyAlignment="1">
      <alignment horizontal="center"/>
    </xf>
    <xf numFmtId="0" fontId="65" fillId="23" borderId="5" xfId="0" applyFont="1" applyFill="1" applyBorder="1" applyProtection="1"/>
    <xf numFmtId="0" fontId="66" fillId="23" borderId="28" xfId="0" applyFont="1" applyFill="1" applyBorder="1" applyAlignment="1" applyProtection="1">
      <alignment horizontal="center"/>
    </xf>
    <xf numFmtId="0" fontId="64" fillId="23" borderId="5" xfId="0" applyFont="1" applyFill="1" applyBorder="1" applyAlignment="1" applyProtection="1">
      <alignment horizontal="center"/>
    </xf>
    <xf numFmtId="9" fontId="64" fillId="23" borderId="6" xfId="2" applyFont="1" applyFill="1" applyBorder="1" applyAlignment="1" applyProtection="1">
      <alignment horizontal="center"/>
    </xf>
    <xf numFmtId="9" fontId="64" fillId="23" borderId="7" xfId="2" applyFont="1" applyFill="1" applyBorder="1" applyAlignment="1" applyProtection="1">
      <alignment horizontal="center"/>
    </xf>
    <xf numFmtId="14" fontId="46" fillId="22" borderId="3" xfId="0" applyNumberFormat="1" applyFont="1" applyFill="1" applyBorder="1" applyAlignment="1" applyProtection="1">
      <alignment horizontal="center"/>
    </xf>
    <xf numFmtId="0" fontId="46" fillId="22" borderId="3" xfId="0" applyFont="1" applyFill="1" applyBorder="1" applyAlignment="1" applyProtection="1">
      <alignment horizontal="center"/>
    </xf>
    <xf numFmtId="0" fontId="46" fillId="22" borderId="4" xfId="0" applyFont="1" applyFill="1" applyBorder="1" applyAlignment="1" applyProtection="1">
      <alignment horizontal="center"/>
    </xf>
    <xf numFmtId="0" fontId="46" fillId="25" borderId="3" xfId="0" applyFont="1" applyFill="1" applyBorder="1" applyProtection="1"/>
    <xf numFmtId="14" fontId="46" fillId="25" borderId="3" xfId="0" applyNumberFormat="1" applyFont="1" applyFill="1" applyBorder="1" applyAlignment="1" applyProtection="1">
      <alignment horizontal="center"/>
    </xf>
    <xf numFmtId="0" fontId="46" fillId="25" borderId="4" xfId="0" applyFont="1" applyFill="1" applyBorder="1" applyProtection="1"/>
    <xf numFmtId="0" fontId="67" fillId="22" borderId="22" xfId="0" applyFont="1" applyFill="1" applyBorder="1" applyAlignment="1">
      <alignment horizontal="left"/>
    </xf>
    <xf numFmtId="0" fontId="67" fillId="22" borderId="12" xfId="0" applyFont="1" applyFill="1" applyBorder="1" applyAlignment="1">
      <alignment horizontal="left"/>
    </xf>
    <xf numFmtId="0" fontId="67" fillId="22" borderId="13" xfId="0" applyFont="1" applyFill="1" applyBorder="1" applyAlignment="1">
      <alignment horizontal="left"/>
    </xf>
    <xf numFmtId="0" fontId="67" fillId="22" borderId="5" xfId="0" applyFont="1" applyFill="1" applyBorder="1" applyAlignment="1">
      <alignment horizontal="left"/>
    </xf>
    <xf numFmtId="0" fontId="68" fillId="26" borderId="5" xfId="0" applyFont="1" applyFill="1" applyBorder="1" applyProtection="1">
      <protection locked="0"/>
    </xf>
    <xf numFmtId="0" fontId="68" fillId="26" borderId="6" xfId="0" applyFont="1" applyFill="1" applyBorder="1" applyAlignment="1" applyProtection="1">
      <alignment horizontal="center"/>
      <protection locked="0"/>
    </xf>
    <xf numFmtId="0" fontId="68" fillId="26" borderId="7" xfId="0" applyFont="1" applyFill="1" applyBorder="1" applyAlignment="1" applyProtection="1">
      <alignment horizontal="center"/>
      <protection locked="0"/>
    </xf>
    <xf numFmtId="0" fontId="68" fillId="26" borderId="12" xfId="0" applyFont="1" applyFill="1" applyBorder="1" applyProtection="1">
      <protection locked="0"/>
    </xf>
    <xf numFmtId="0" fontId="68" fillId="26" borderId="13" xfId="0" applyFont="1" applyFill="1" applyBorder="1" applyProtection="1">
      <protection locked="0"/>
    </xf>
    <xf numFmtId="164" fontId="0" fillId="2" borderId="0" xfId="0" applyNumberFormat="1" applyFill="1" applyBorder="1" applyAlignment="1" applyProtection="1">
      <alignment horizontal="center"/>
      <protection locked="0"/>
    </xf>
    <xf numFmtId="164" fontId="0" fillId="2" borderId="14" xfId="0" applyNumberFormat="1" applyFill="1" applyBorder="1" applyAlignment="1" applyProtection="1">
      <alignment horizontal="center"/>
      <protection locked="0"/>
    </xf>
    <xf numFmtId="164" fontId="0" fillId="2" borderId="8" xfId="0" applyNumberFormat="1" applyFill="1" applyBorder="1" applyAlignment="1" applyProtection="1">
      <alignment horizontal="center"/>
      <protection locked="0"/>
    </xf>
    <xf numFmtId="164" fontId="0" fillId="2" borderId="15" xfId="0" applyNumberFormat="1" applyFill="1" applyBorder="1" applyAlignment="1" applyProtection="1">
      <alignment horizontal="center"/>
      <protection locked="0"/>
    </xf>
    <xf numFmtId="165" fontId="19" fillId="3" borderId="21" xfId="1" applyNumberFormat="1" applyFont="1" applyFill="1" applyBorder="1" applyAlignment="1">
      <alignment horizontal="center"/>
    </xf>
    <xf numFmtId="165" fontId="19" fillId="0" borderId="21" xfId="1" applyNumberFormat="1" applyFont="1" applyFill="1" applyBorder="1" applyAlignment="1">
      <alignment horizontal="center"/>
    </xf>
    <xf numFmtId="165" fontId="19" fillId="3" borderId="54" xfId="0" applyNumberFormat="1" applyFont="1" applyFill="1" applyBorder="1" applyAlignment="1">
      <alignment horizontal="center"/>
    </xf>
    <xf numFmtId="0" fontId="69" fillId="7" borderId="0" xfId="0" applyFont="1" applyFill="1" applyAlignment="1" applyProtection="1">
      <alignment horizontal="left" vertical="center" wrapText="1"/>
    </xf>
    <xf numFmtId="0" fontId="69" fillId="7" borderId="0" xfId="0" applyFont="1" applyFill="1" applyAlignment="1" applyProtection="1">
      <alignment horizontal="left" wrapText="1"/>
    </xf>
    <xf numFmtId="0" fontId="9" fillId="8" borderId="47" xfId="0" applyFont="1" applyFill="1" applyBorder="1" applyAlignment="1" applyProtection="1">
      <alignment horizontal="left" vertical="top"/>
      <protection locked="0"/>
    </xf>
    <xf numFmtId="0" fontId="9" fillId="0" borderId="47" xfId="0" applyFont="1" applyBorder="1" applyAlignment="1" applyProtection="1">
      <alignment horizontal="left" vertical="top"/>
      <protection locked="0"/>
    </xf>
    <xf numFmtId="0" fontId="0" fillId="0" borderId="5" xfId="0" applyBorder="1" applyProtection="1">
      <protection locked="0"/>
    </xf>
    <xf numFmtId="0" fontId="0" fillId="0" borderId="6" xfId="0" applyBorder="1" applyProtection="1">
      <protection locked="0"/>
    </xf>
    <xf numFmtId="5" fontId="0" fillId="0" borderId="7" xfId="0" applyNumberFormat="1" applyBorder="1" applyAlignment="1" applyProtection="1">
      <alignment horizontal="center"/>
      <protection locked="0"/>
    </xf>
    <xf numFmtId="0" fontId="0" fillId="2" borderId="12" xfId="0" applyFill="1" applyBorder="1" applyProtection="1">
      <protection locked="0"/>
    </xf>
    <xf numFmtId="0" fontId="0" fillId="2" borderId="0" xfId="0" applyFill="1" applyBorder="1" applyProtection="1">
      <protection locked="0"/>
    </xf>
    <xf numFmtId="9" fontId="0" fillId="2" borderId="14" xfId="2" applyFont="1" applyFill="1" applyBorder="1" applyAlignment="1" applyProtection="1">
      <alignment horizontal="center"/>
      <protection locked="0"/>
    </xf>
    <xf numFmtId="0" fontId="0" fillId="0" borderId="12" xfId="0" applyBorder="1" applyProtection="1">
      <protection locked="0"/>
    </xf>
    <xf numFmtId="9" fontId="0" fillId="0" borderId="14" xfId="2" applyFont="1" applyBorder="1" applyAlignment="1" applyProtection="1">
      <alignment horizontal="center"/>
      <protection locked="0"/>
    </xf>
    <xf numFmtId="0" fontId="0" fillId="2" borderId="13" xfId="0" applyFill="1" applyBorder="1" applyProtection="1">
      <protection locked="0"/>
    </xf>
    <xf numFmtId="0" fontId="0" fillId="2" borderId="8" xfId="0" applyFill="1" applyBorder="1" applyProtection="1">
      <protection locked="0"/>
    </xf>
    <xf numFmtId="7" fontId="0" fillId="2" borderId="15" xfId="0" applyNumberFormat="1" applyFill="1" applyBorder="1" applyAlignment="1" applyProtection="1">
      <alignment horizontal="center"/>
      <protection locked="0"/>
    </xf>
    <xf numFmtId="2" fontId="0" fillId="0" borderId="14" xfId="0" applyNumberFormat="1" applyBorder="1" applyAlignment="1" applyProtection="1">
      <alignment horizontal="center"/>
      <protection locked="0"/>
    </xf>
    <xf numFmtId="165" fontId="19" fillId="3" borderId="65" xfId="1" applyNumberFormat="1" applyFont="1" applyFill="1" applyBorder="1" applyAlignment="1">
      <alignment horizontal="center"/>
    </xf>
    <xf numFmtId="2" fontId="19" fillId="3" borderId="65" xfId="0" applyNumberFormat="1" applyFont="1" applyFill="1" applyBorder="1" applyAlignment="1">
      <alignment horizontal="center"/>
    </xf>
    <xf numFmtId="2" fontId="19" fillId="3" borderId="66" xfId="0" applyNumberFormat="1" applyFont="1" applyFill="1" applyBorder="1" applyAlignment="1">
      <alignment horizontal="center"/>
    </xf>
    <xf numFmtId="165" fontId="19" fillId="0" borderId="21" xfId="0" applyNumberFormat="1" applyFont="1" applyFill="1" applyBorder="1" applyAlignment="1">
      <alignment horizontal="center"/>
    </xf>
    <xf numFmtId="2" fontId="19" fillId="27" borderId="16" xfId="0" applyNumberFormat="1" applyFont="1" applyFill="1" applyBorder="1" applyAlignment="1" applyProtection="1">
      <alignment horizontal="center" vertical="center"/>
      <protection locked="0"/>
    </xf>
    <xf numFmtId="0" fontId="19" fillId="27" borderId="16" xfId="0" applyFont="1" applyFill="1" applyBorder="1" applyAlignment="1" applyProtection="1">
      <alignment horizontal="center" vertical="center"/>
      <protection locked="0"/>
    </xf>
    <xf numFmtId="0" fontId="40" fillId="6" borderId="7" xfId="0" applyFont="1" applyFill="1" applyBorder="1" applyProtection="1">
      <protection locked="0"/>
    </xf>
    <xf numFmtId="0" fontId="40" fillId="27" borderId="9" xfId="0" applyFont="1" applyFill="1" applyBorder="1" applyAlignment="1" applyProtection="1">
      <alignment horizontal="right" vertical="center" wrapText="1"/>
      <protection locked="0"/>
    </xf>
    <xf numFmtId="0" fontId="40" fillId="27" borderId="10" xfId="0" applyFont="1" applyFill="1" applyBorder="1" applyAlignment="1" applyProtection="1">
      <alignment horizontal="right" vertical="center" wrapText="1"/>
      <protection locked="0"/>
    </xf>
    <xf numFmtId="0" fontId="40" fillId="27" borderId="11" xfId="0" applyFont="1" applyFill="1" applyBorder="1" applyAlignment="1" applyProtection="1">
      <alignment horizontal="right" vertical="center" wrapText="1"/>
      <protection locked="0"/>
    </xf>
    <xf numFmtId="2" fontId="19" fillId="27" borderId="16" xfId="0" applyNumberFormat="1" applyFont="1" applyFill="1" applyBorder="1" applyAlignment="1" applyProtection="1">
      <alignment horizontal="center"/>
      <protection locked="0"/>
    </xf>
    <xf numFmtId="2" fontId="19" fillId="27" borderId="17" xfId="0" applyNumberFormat="1" applyFont="1" applyFill="1" applyBorder="1" applyAlignment="1" applyProtection="1">
      <alignment horizontal="center"/>
      <protection locked="0"/>
    </xf>
    <xf numFmtId="0" fontId="19" fillId="27" borderId="19" xfId="0" applyFont="1" applyFill="1" applyBorder="1" applyAlignment="1" applyProtection="1">
      <alignment horizontal="center"/>
      <protection locked="0"/>
    </xf>
    <xf numFmtId="0" fontId="19" fillId="27" borderId="16" xfId="0" applyFont="1" applyFill="1" applyBorder="1" applyAlignment="1" applyProtection="1">
      <alignment horizontal="center"/>
      <protection locked="0"/>
    </xf>
    <xf numFmtId="0" fontId="19" fillId="27" borderId="9" xfId="0" applyFont="1" applyFill="1" applyBorder="1" applyAlignment="1" applyProtection="1">
      <alignment horizontal="center" vertical="center" wrapText="1"/>
      <protection locked="0"/>
    </xf>
    <xf numFmtId="0" fontId="19" fillId="27" borderId="21" xfId="0" applyFont="1" applyFill="1" applyBorder="1" applyProtection="1">
      <protection locked="0"/>
    </xf>
    <xf numFmtId="0" fontId="19" fillId="27" borderId="21" xfId="0" applyFont="1" applyFill="1" applyBorder="1" applyAlignment="1" applyProtection="1">
      <alignment horizontal="center"/>
      <protection locked="0"/>
    </xf>
    <xf numFmtId="2" fontId="19" fillId="27" borderId="21" xfId="0" applyNumberFormat="1" applyFont="1" applyFill="1" applyBorder="1" applyAlignment="1" applyProtection="1">
      <alignment horizontal="center"/>
      <protection locked="0"/>
    </xf>
    <xf numFmtId="165" fontId="19" fillId="27" borderId="21" xfId="0" applyNumberFormat="1" applyFont="1" applyFill="1" applyBorder="1" applyAlignment="1" applyProtection="1">
      <alignment horizontal="center"/>
      <protection locked="0"/>
    </xf>
    <xf numFmtId="0" fontId="40" fillId="27" borderId="21" xfId="0" applyFont="1" applyFill="1" applyBorder="1" applyProtection="1">
      <protection locked="0"/>
    </xf>
    <xf numFmtId="0" fontId="19" fillId="27" borderId="1" xfId="0" applyFont="1" applyFill="1" applyBorder="1" applyProtection="1">
      <protection locked="0"/>
    </xf>
    <xf numFmtId="164" fontId="40" fillId="27" borderId="21" xfId="0" applyNumberFormat="1" applyFont="1" applyFill="1" applyBorder="1" applyAlignment="1" applyProtection="1">
      <alignment horizontal="center"/>
      <protection locked="0"/>
    </xf>
    <xf numFmtId="165" fontId="40" fillId="27" borderId="21" xfId="2" applyNumberFormat="1" applyFont="1" applyFill="1" applyBorder="1" applyAlignment="1" applyProtection="1">
      <alignment horizontal="center"/>
      <protection locked="0"/>
    </xf>
    <xf numFmtId="0" fontId="40" fillId="27" borderId="9" xfId="0" applyFont="1" applyFill="1" applyBorder="1" applyProtection="1">
      <protection locked="0"/>
    </xf>
    <xf numFmtId="0" fontId="40" fillId="27" borderId="10" xfId="0" applyFont="1" applyFill="1" applyBorder="1" applyProtection="1">
      <protection locked="0"/>
    </xf>
    <xf numFmtId="0" fontId="40" fillId="27" borderId="11" xfId="0" applyFont="1" applyFill="1" applyBorder="1" applyProtection="1">
      <protection locked="0"/>
    </xf>
    <xf numFmtId="0" fontId="40" fillId="27" borderId="1" xfId="0" applyFont="1" applyFill="1" applyBorder="1" applyAlignment="1" applyProtection="1">
      <alignment horizontal="center"/>
      <protection locked="0"/>
    </xf>
    <xf numFmtId="0" fontId="19" fillId="27" borderId="18" xfId="0" applyFont="1" applyFill="1" applyBorder="1" applyAlignment="1" applyProtection="1">
      <alignment horizontal="center"/>
      <protection locked="0"/>
    </xf>
    <xf numFmtId="1" fontId="19" fillId="27" borderId="18" xfId="0" applyNumberFormat="1" applyFont="1" applyFill="1" applyBorder="1" applyAlignment="1" applyProtection="1">
      <alignment horizontal="center"/>
      <protection locked="0"/>
    </xf>
    <xf numFmtId="1" fontId="19" fillId="27" borderId="16" xfId="0" applyNumberFormat="1" applyFont="1" applyFill="1" applyBorder="1" applyAlignment="1" applyProtection="1">
      <alignment horizontal="center"/>
      <protection locked="0"/>
    </xf>
    <xf numFmtId="0" fontId="19" fillId="27" borderId="9" xfId="0" applyFont="1" applyFill="1" applyBorder="1" applyProtection="1">
      <protection locked="0"/>
    </xf>
    <xf numFmtId="0" fontId="19" fillId="27" borderId="10" xfId="0" applyFont="1" applyFill="1" applyBorder="1" applyProtection="1">
      <protection locked="0"/>
    </xf>
    <xf numFmtId="0" fontId="19" fillId="27" borderId="11" xfId="0" applyFont="1" applyFill="1" applyBorder="1" applyProtection="1">
      <protection locked="0"/>
    </xf>
    <xf numFmtId="0" fontId="19" fillId="27" borderId="1" xfId="0" applyFont="1" applyFill="1" applyBorder="1" applyAlignment="1" applyProtection="1">
      <alignment horizontal="center"/>
      <protection locked="0"/>
    </xf>
    <xf numFmtId="0" fontId="19" fillId="27" borderId="9" xfId="0" applyFont="1" applyFill="1" applyBorder="1" applyAlignment="1" applyProtection="1">
      <alignment horizontal="left"/>
      <protection locked="0"/>
    </xf>
    <xf numFmtId="0" fontId="22" fillId="27" borderId="1" xfId="0" applyFont="1" applyFill="1" applyBorder="1" applyAlignment="1" applyProtection="1">
      <alignment horizontal="center" vertical="center" wrapText="1"/>
      <protection locked="0"/>
    </xf>
    <xf numFmtId="0" fontId="40" fillId="27" borderId="1" xfId="0" applyFont="1" applyFill="1" applyBorder="1" applyAlignment="1" applyProtection="1">
      <alignment horizontal="center" vertical="center"/>
      <protection locked="0"/>
    </xf>
    <xf numFmtId="5" fontId="19" fillId="27" borderId="1" xfId="0" applyNumberFormat="1" applyFont="1" applyFill="1" applyBorder="1" applyAlignment="1" applyProtection="1">
      <alignment horizontal="center" vertical="center"/>
      <protection locked="0"/>
    </xf>
    <xf numFmtId="5" fontId="19" fillId="27" borderId="1" xfId="0" applyNumberFormat="1" applyFont="1" applyFill="1" applyBorder="1" applyAlignment="1" applyProtection="1">
      <alignment horizontal="center"/>
      <protection locked="0"/>
    </xf>
    <xf numFmtId="165" fontId="0" fillId="0" borderId="21" xfId="0" applyNumberFormat="1" applyBorder="1" applyAlignment="1">
      <alignment horizontal="center"/>
    </xf>
    <xf numFmtId="5" fontId="0" fillId="0" borderId="21" xfId="0" applyNumberFormat="1" applyBorder="1" applyAlignment="1">
      <alignment horizontal="center"/>
    </xf>
    <xf numFmtId="0" fontId="0" fillId="0" borderId="39" xfId="0" applyBorder="1"/>
    <xf numFmtId="165" fontId="0" fillId="21" borderId="21" xfId="0" applyNumberFormat="1" applyFill="1" applyBorder="1" applyAlignment="1">
      <alignment horizontal="center"/>
    </xf>
    <xf numFmtId="5" fontId="0" fillId="21" borderId="21" xfId="0" applyNumberFormat="1" applyFill="1" applyBorder="1" applyAlignment="1">
      <alignment horizontal="center"/>
    </xf>
    <xf numFmtId="0" fontId="0" fillId="0" borderId="43" xfId="0" applyBorder="1" applyAlignment="1">
      <alignment horizontal="center"/>
    </xf>
    <xf numFmtId="0" fontId="0" fillId="0" borderId="44" xfId="0" applyBorder="1"/>
    <xf numFmtId="14" fontId="0" fillId="21" borderId="56" xfId="0" applyNumberFormat="1" applyFill="1" applyBorder="1" applyAlignment="1">
      <alignment horizontal="center"/>
    </xf>
    <xf numFmtId="165" fontId="0" fillId="21" borderId="53" xfId="0" applyNumberFormat="1" applyFill="1" applyBorder="1" applyAlignment="1">
      <alignment horizontal="center"/>
    </xf>
    <xf numFmtId="14" fontId="0" fillId="0" borderId="56" xfId="0" applyNumberFormat="1" applyBorder="1" applyAlignment="1">
      <alignment horizontal="center"/>
    </xf>
    <xf numFmtId="165" fontId="0" fillId="0" borderId="53" xfId="0" applyNumberFormat="1" applyBorder="1" applyAlignment="1">
      <alignment horizontal="center"/>
    </xf>
    <xf numFmtId="14" fontId="0" fillId="21" borderId="57" xfId="0" applyNumberFormat="1" applyFill="1" applyBorder="1" applyAlignment="1">
      <alignment horizontal="center"/>
    </xf>
    <xf numFmtId="165" fontId="0" fillId="21" borderId="54" xfId="0" applyNumberFormat="1" applyFill="1" applyBorder="1" applyAlignment="1">
      <alignment horizontal="center"/>
    </xf>
    <xf numFmtId="5" fontId="0" fillId="21" borderId="54" xfId="0" applyNumberFormat="1" applyFill="1" applyBorder="1" applyAlignment="1">
      <alignment horizontal="center"/>
    </xf>
    <xf numFmtId="165" fontId="0" fillId="21" borderId="55" xfId="0" applyNumberFormat="1" applyFill="1" applyBorder="1" applyAlignment="1">
      <alignment horizontal="center"/>
    </xf>
    <xf numFmtId="0" fontId="18" fillId="22" borderId="61" xfId="0" applyFont="1" applyFill="1" applyBorder="1" applyAlignment="1">
      <alignment horizontal="center" vertical="center"/>
    </xf>
    <xf numFmtId="0" fontId="18" fillId="22" borderId="68" xfId="0" applyFont="1" applyFill="1" applyBorder="1" applyAlignment="1">
      <alignment vertical="center"/>
    </xf>
    <xf numFmtId="0" fontId="18" fillId="22" borderId="63" xfId="0" applyFont="1" applyFill="1" applyBorder="1" applyAlignment="1">
      <alignment horizontal="center" vertical="center" wrapText="1"/>
    </xf>
    <xf numFmtId="0" fontId="18" fillId="22" borderId="62" xfId="0" applyFont="1" applyFill="1" applyBorder="1" applyAlignment="1">
      <alignment horizontal="center" vertical="center" wrapText="1"/>
    </xf>
    <xf numFmtId="0" fontId="4" fillId="27" borderId="14" xfId="0" applyFont="1" applyFill="1" applyBorder="1" applyAlignment="1" applyProtection="1">
      <alignment vertical="center" wrapText="1"/>
      <protection locked="0"/>
    </xf>
    <xf numFmtId="0" fontId="62" fillId="27" borderId="14" xfId="0" applyFont="1" applyFill="1" applyBorder="1" applyAlignment="1" applyProtection="1">
      <alignment vertical="center" wrapText="1"/>
      <protection locked="0"/>
    </xf>
    <xf numFmtId="0" fontId="4" fillId="27" borderId="15" xfId="0" applyFont="1" applyFill="1" applyBorder="1" applyAlignment="1" applyProtection="1">
      <alignment vertical="center" wrapText="1"/>
      <protection locked="0"/>
    </xf>
    <xf numFmtId="0" fontId="62" fillId="28" borderId="14" xfId="0" applyFont="1" applyFill="1" applyBorder="1" applyAlignment="1" applyProtection="1">
      <alignment vertical="center" wrapText="1"/>
      <protection locked="0"/>
    </xf>
    <xf numFmtId="0" fontId="62" fillId="28" borderId="15" xfId="0" applyFont="1" applyFill="1" applyBorder="1" applyAlignment="1" applyProtection="1">
      <alignment vertical="center" wrapText="1"/>
      <protection locked="0"/>
    </xf>
    <xf numFmtId="0" fontId="0" fillId="15" borderId="27" xfId="0" applyNumberFormat="1" applyFont="1" applyFill="1" applyBorder="1" applyAlignment="1" applyProtection="1">
      <alignment horizontal="center"/>
    </xf>
    <xf numFmtId="0" fontId="0" fillId="0" borderId="0" xfId="0" applyAlignment="1" applyProtection="1">
      <alignment horizontal="center"/>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40" fillId="5" borderId="2" xfId="0" applyFont="1" applyFill="1" applyBorder="1" applyAlignment="1" applyProtection="1">
      <alignment horizontal="left" vertical="top" wrapText="1"/>
      <protection locked="0"/>
    </xf>
    <xf numFmtId="0" fontId="40" fillId="5" borderId="3" xfId="0" applyFont="1" applyFill="1" applyBorder="1" applyAlignment="1" applyProtection="1">
      <alignment horizontal="left" vertical="top" wrapText="1"/>
      <protection locked="0"/>
    </xf>
    <xf numFmtId="0" fontId="40" fillId="5" borderId="4" xfId="0" applyFont="1" applyFill="1" applyBorder="1" applyAlignment="1" applyProtection="1">
      <alignment horizontal="left" vertical="top" wrapText="1"/>
      <protection locked="0"/>
    </xf>
    <xf numFmtId="0" fontId="19" fillId="5" borderId="2" xfId="0" applyFont="1" applyFill="1" applyBorder="1" applyAlignment="1" applyProtection="1">
      <alignment vertical="top" wrapText="1"/>
      <protection locked="0"/>
    </xf>
    <xf numFmtId="0" fontId="19" fillId="5" borderId="3" xfId="0" applyFont="1" applyFill="1" applyBorder="1" applyAlignment="1" applyProtection="1">
      <alignment vertical="top" wrapText="1"/>
      <protection locked="0"/>
    </xf>
    <xf numFmtId="0" fontId="19" fillId="5" borderId="4" xfId="0" applyFont="1" applyFill="1" applyBorder="1" applyAlignment="1" applyProtection="1">
      <alignment vertical="top" wrapText="1"/>
      <protection locked="0"/>
    </xf>
    <xf numFmtId="0" fontId="5" fillId="3" borderId="8" xfId="0" applyFont="1" applyFill="1" applyBorder="1" applyAlignment="1" applyProtection="1">
      <alignment horizontal="center"/>
      <protection locked="0"/>
    </xf>
    <xf numFmtId="0" fontId="40" fillId="5" borderId="2" xfId="0" applyFont="1" applyFill="1" applyBorder="1" applyAlignment="1" applyProtection="1">
      <alignment vertical="top" wrapText="1"/>
      <protection locked="0"/>
    </xf>
    <xf numFmtId="0" fontId="40" fillId="5" borderId="3" xfId="0" applyFont="1" applyFill="1" applyBorder="1" applyAlignment="1" applyProtection="1">
      <alignment vertical="top" wrapText="1"/>
      <protection locked="0"/>
    </xf>
    <xf numFmtId="0" fontId="40" fillId="5" borderId="4" xfId="0" applyFont="1" applyFill="1" applyBorder="1" applyAlignment="1" applyProtection="1">
      <alignment vertical="top" wrapText="1"/>
      <protection locked="0"/>
    </xf>
    <xf numFmtId="0" fontId="19"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protection locked="0"/>
    </xf>
    <xf numFmtId="0" fontId="19" fillId="6" borderId="4" xfId="0" applyFont="1" applyFill="1" applyBorder="1" applyAlignment="1" applyProtection="1">
      <alignment horizontal="center"/>
      <protection locked="0"/>
    </xf>
    <xf numFmtId="0" fontId="70" fillId="29" borderId="2" xfId="0" applyFont="1" applyFill="1" applyBorder="1" applyAlignment="1" applyProtection="1">
      <alignment horizontal="center" vertical="center" wrapText="1"/>
      <protection locked="0"/>
    </xf>
    <xf numFmtId="0" fontId="70" fillId="29" borderId="76" xfId="0" applyFont="1" applyFill="1" applyBorder="1" applyAlignment="1" applyProtection="1">
      <alignment horizontal="center" vertical="center" wrapText="1"/>
      <protection locked="0"/>
    </xf>
    <xf numFmtId="14" fontId="19" fillId="7" borderId="2" xfId="0" applyNumberFormat="1" applyFont="1" applyFill="1" applyBorder="1" applyAlignment="1" applyProtection="1">
      <alignment horizontal="center" vertical="center"/>
    </xf>
    <xf numFmtId="14" fontId="19" fillId="7" borderId="4" xfId="0" applyNumberFormat="1" applyFont="1" applyFill="1" applyBorder="1" applyAlignment="1" applyProtection="1">
      <alignment horizontal="center" vertical="center"/>
    </xf>
    <xf numFmtId="0" fontId="19" fillId="12" borderId="2" xfId="0" applyFont="1" applyFill="1" applyBorder="1" applyAlignment="1" applyProtection="1">
      <alignment horizontal="left"/>
      <protection locked="0"/>
    </xf>
    <xf numFmtId="0" fontId="19" fillId="12" borderId="3" xfId="0" applyFont="1" applyFill="1" applyBorder="1" applyAlignment="1" applyProtection="1">
      <alignment horizontal="left"/>
      <protection locked="0"/>
    </xf>
    <xf numFmtId="0" fontId="19" fillId="12" borderId="4" xfId="0" applyFont="1" applyFill="1" applyBorder="1" applyAlignment="1" applyProtection="1">
      <alignment horizontal="left"/>
      <protection locked="0"/>
    </xf>
    <xf numFmtId="0" fontId="19" fillId="3" borderId="0" xfId="0" applyFont="1" applyFill="1" applyAlignment="1" applyProtection="1">
      <alignment horizontal="center" vertical="center"/>
      <protection locked="0"/>
    </xf>
    <xf numFmtId="165" fontId="19" fillId="27" borderId="2" xfId="1" applyNumberFormat="1" applyFont="1" applyFill="1" applyBorder="1" applyAlignment="1" applyProtection="1">
      <alignment horizontal="center" vertical="center"/>
      <protection locked="0"/>
    </xf>
    <xf numFmtId="165" fontId="19" fillId="27" borderId="4" xfId="1" applyNumberFormat="1" applyFont="1" applyFill="1" applyBorder="1" applyAlignment="1" applyProtection="1">
      <alignment horizontal="center" vertical="center"/>
      <protection locked="0"/>
    </xf>
    <xf numFmtId="165" fontId="19" fillId="3" borderId="0" xfId="1" applyNumberFormat="1" applyFont="1" applyFill="1" applyAlignment="1" applyProtection="1">
      <alignment horizontal="center" vertical="center"/>
      <protection locked="0"/>
    </xf>
    <xf numFmtId="6" fontId="19" fillId="3" borderId="8" xfId="0" applyNumberFormat="1" applyFont="1" applyFill="1" applyBorder="1" applyAlignment="1" applyProtection="1">
      <alignment horizontal="center" vertical="center"/>
      <protection locked="0"/>
    </xf>
    <xf numFmtId="0" fontId="42" fillId="0" borderId="2" xfId="0" applyFont="1" applyFill="1" applyBorder="1" applyAlignment="1" applyProtection="1">
      <alignment horizontal="center"/>
      <protection locked="0"/>
    </xf>
    <xf numFmtId="0" fontId="42" fillId="0" borderId="3" xfId="0" applyFont="1" applyFill="1" applyBorder="1" applyAlignment="1" applyProtection="1">
      <alignment horizontal="center"/>
      <protection locked="0"/>
    </xf>
    <xf numFmtId="0" fontId="42" fillId="0" borderId="4" xfId="0" applyFont="1" applyFill="1" applyBorder="1" applyAlignment="1" applyProtection="1">
      <alignment horizontal="center"/>
      <protection locked="0"/>
    </xf>
    <xf numFmtId="0" fontId="19" fillId="3" borderId="0" xfId="0" applyFont="1" applyFill="1" applyBorder="1" applyProtection="1">
      <protection locked="0"/>
    </xf>
    <xf numFmtId="8" fontId="19" fillId="3" borderId="0" xfId="2" applyNumberFormat="1" applyFont="1" applyFill="1" applyBorder="1" applyAlignment="1" applyProtection="1">
      <alignment horizontal="center" vertical="center"/>
      <protection locked="0"/>
    </xf>
    <xf numFmtId="9" fontId="19" fillId="27" borderId="2" xfId="2" applyFont="1" applyFill="1" applyBorder="1" applyAlignment="1" applyProtection="1">
      <alignment horizontal="center" vertical="center"/>
      <protection locked="0"/>
    </xf>
    <xf numFmtId="9" fontId="19" fillId="27" borderId="4" xfId="2" applyFont="1" applyFill="1" applyBorder="1" applyAlignment="1" applyProtection="1">
      <alignment horizontal="center" vertical="center"/>
      <protection locked="0"/>
    </xf>
    <xf numFmtId="37" fontId="19" fillId="3" borderId="0" xfId="2" applyNumberFormat="1" applyFont="1" applyFill="1" applyAlignment="1" applyProtection="1">
      <alignment horizontal="center" vertical="center"/>
      <protection locked="0"/>
    </xf>
    <xf numFmtId="165" fontId="19" fillId="27" borderId="2" xfId="2" applyNumberFormat="1" applyFont="1" applyFill="1" applyBorder="1" applyAlignment="1" applyProtection="1">
      <alignment horizontal="center" vertical="center"/>
      <protection locked="0"/>
    </xf>
    <xf numFmtId="165" fontId="19" fillId="27" borderId="4" xfId="2" applyNumberFormat="1" applyFont="1" applyFill="1" applyBorder="1" applyAlignment="1" applyProtection="1">
      <alignment horizontal="center" vertical="center"/>
      <protection locked="0"/>
    </xf>
    <xf numFmtId="9" fontId="19" fillId="27" borderId="2" xfId="2" applyNumberFormat="1" applyFont="1" applyFill="1" applyBorder="1" applyAlignment="1" applyProtection="1">
      <alignment horizontal="center" vertical="center"/>
      <protection locked="0"/>
    </xf>
    <xf numFmtId="9" fontId="19" fillId="27" borderId="4" xfId="2" applyNumberFormat="1" applyFont="1" applyFill="1" applyBorder="1" applyAlignment="1" applyProtection="1">
      <alignment horizontal="center" vertical="center"/>
      <protection locked="0"/>
    </xf>
    <xf numFmtId="0" fontId="4" fillId="3" borderId="0" xfId="0" applyFont="1" applyFill="1" applyBorder="1" applyAlignment="1" applyProtection="1">
      <alignment wrapText="1"/>
      <protection locked="0"/>
    </xf>
    <xf numFmtId="0" fontId="19" fillId="12" borderId="2" xfId="0" applyFont="1" applyFill="1" applyBorder="1" applyAlignment="1" applyProtection="1">
      <alignment horizontal="center" vertical="center" wrapText="1"/>
      <protection locked="0"/>
    </xf>
    <xf numFmtId="0" fontId="19" fillId="12" borderId="3" xfId="0" applyFont="1" applyFill="1" applyBorder="1" applyAlignment="1" applyProtection="1">
      <alignment horizontal="center" vertical="center" wrapText="1"/>
      <protection locked="0"/>
    </xf>
    <xf numFmtId="0" fontId="19" fillId="12" borderId="4" xfId="0" applyFont="1" applyFill="1" applyBorder="1" applyAlignment="1" applyProtection="1">
      <alignment horizontal="center" vertical="center" wrapText="1"/>
      <protection locked="0"/>
    </xf>
    <xf numFmtId="0" fontId="19" fillId="12" borderId="2" xfId="0" applyFont="1" applyFill="1" applyBorder="1" applyAlignment="1" applyProtection="1">
      <alignment horizontal="center" vertical="center"/>
      <protection locked="0"/>
    </xf>
    <xf numFmtId="0" fontId="19" fillId="12" borderId="4" xfId="0" applyFont="1" applyFill="1" applyBorder="1" applyAlignment="1" applyProtection="1">
      <alignment horizontal="center" vertical="center"/>
      <protection locked="0"/>
    </xf>
    <xf numFmtId="5" fontId="19" fillId="27" borderId="2" xfId="2" applyNumberFormat="1" applyFont="1" applyFill="1" applyBorder="1" applyAlignment="1" applyProtection="1">
      <alignment horizontal="center" vertical="center"/>
      <protection locked="0"/>
    </xf>
    <xf numFmtId="5" fontId="19" fillId="27" borderId="4" xfId="2" applyNumberFormat="1" applyFont="1" applyFill="1" applyBorder="1" applyAlignment="1" applyProtection="1">
      <alignment horizontal="center" vertical="center"/>
      <protection locked="0"/>
    </xf>
    <xf numFmtId="37" fontId="19" fillId="3" borderId="0" xfId="0" applyNumberFormat="1" applyFont="1" applyFill="1" applyProtection="1">
      <protection locked="0"/>
    </xf>
    <xf numFmtId="37" fontId="19" fillId="7" borderId="2" xfId="0" applyNumberFormat="1" applyFont="1" applyFill="1" applyBorder="1" applyAlignment="1" applyProtection="1">
      <alignment horizontal="center" vertical="center"/>
    </xf>
    <xf numFmtId="37" fontId="19" fillId="7" borderId="4" xfId="0" applyNumberFormat="1" applyFont="1" applyFill="1" applyBorder="1" applyAlignment="1" applyProtection="1">
      <alignment horizontal="center" vertical="center"/>
    </xf>
    <xf numFmtId="0" fontId="19" fillId="3" borderId="0" xfId="0" applyFont="1" applyFill="1" applyBorder="1" applyAlignment="1" applyProtection="1">
      <alignment wrapText="1"/>
      <protection locked="0"/>
    </xf>
    <xf numFmtId="0" fontId="43" fillId="3" borderId="5" xfId="0" applyFont="1" applyFill="1" applyBorder="1" applyAlignment="1" applyProtection="1">
      <alignment horizontal="center" vertical="center" wrapText="1"/>
      <protection locked="0"/>
    </xf>
    <xf numFmtId="0" fontId="43" fillId="3" borderId="6" xfId="0" applyFont="1" applyFill="1" applyBorder="1" applyAlignment="1" applyProtection="1">
      <alignment horizontal="center" vertical="center" wrapText="1"/>
      <protection locked="0"/>
    </xf>
    <xf numFmtId="0" fontId="43" fillId="3" borderId="7" xfId="0" applyFont="1" applyFill="1" applyBorder="1" applyAlignment="1" applyProtection="1">
      <alignment horizontal="center" vertical="center" wrapText="1"/>
      <protection locked="0"/>
    </xf>
    <xf numFmtId="0" fontId="43" fillId="3" borderId="12" xfId="0" applyFont="1" applyFill="1" applyBorder="1" applyAlignment="1" applyProtection="1">
      <alignment horizontal="center" vertical="center" wrapText="1"/>
      <protection locked="0"/>
    </xf>
    <xf numFmtId="0" fontId="43" fillId="3" borderId="0" xfId="0" applyFont="1" applyFill="1" applyBorder="1" applyAlignment="1" applyProtection="1">
      <alignment horizontal="center" vertical="center" wrapText="1"/>
      <protection locked="0"/>
    </xf>
    <xf numFmtId="0" fontId="43" fillId="3" borderId="14" xfId="0" applyFont="1" applyFill="1" applyBorder="1" applyAlignment="1" applyProtection="1">
      <alignment horizontal="center" vertical="center" wrapText="1"/>
      <protection locked="0"/>
    </xf>
    <xf numFmtId="0" fontId="43" fillId="3" borderId="13" xfId="0" applyFont="1" applyFill="1" applyBorder="1" applyAlignment="1" applyProtection="1">
      <alignment horizontal="center" vertical="center" wrapText="1"/>
      <protection locked="0"/>
    </xf>
    <xf numFmtId="0" fontId="43" fillId="3" borderId="8" xfId="0" applyFont="1" applyFill="1" applyBorder="1" applyAlignment="1" applyProtection="1">
      <alignment horizontal="center" vertical="center" wrapText="1"/>
      <protection locked="0"/>
    </xf>
    <xf numFmtId="0" fontId="43" fillId="3" borderId="15" xfId="0" applyFont="1" applyFill="1" applyBorder="1" applyAlignment="1" applyProtection="1">
      <alignment horizontal="center" vertical="center" wrapText="1"/>
      <protection locked="0"/>
    </xf>
    <xf numFmtId="5" fontId="19" fillId="3" borderId="0" xfId="2" applyNumberFormat="1" applyFont="1" applyFill="1" applyAlignment="1" applyProtection="1">
      <alignment horizontal="center" vertical="center"/>
      <protection locked="0"/>
    </xf>
    <xf numFmtId="6" fontId="19" fillId="27" borderId="2" xfId="2" applyNumberFormat="1" applyFont="1" applyFill="1" applyBorder="1" applyAlignment="1" applyProtection="1">
      <alignment horizontal="center" vertical="center"/>
      <protection locked="0"/>
    </xf>
    <xf numFmtId="6" fontId="19" fillId="27" borderId="4" xfId="2" applyNumberFormat="1" applyFont="1" applyFill="1" applyBorder="1" applyAlignment="1" applyProtection="1">
      <alignment horizontal="center" vertical="center"/>
      <protection locked="0"/>
    </xf>
    <xf numFmtId="0" fontId="19" fillId="3" borderId="0" xfId="0" applyFont="1" applyFill="1" applyAlignment="1" applyProtection="1">
      <alignment wrapText="1"/>
      <protection locked="0"/>
    </xf>
    <xf numFmtId="0" fontId="19" fillId="12" borderId="2" xfId="0" applyFont="1" applyFill="1" applyBorder="1" applyAlignment="1" applyProtection="1">
      <alignment vertical="center" wrapText="1"/>
      <protection locked="0"/>
    </xf>
    <xf numFmtId="0" fontId="19" fillId="12" borderId="3" xfId="0" applyFont="1" applyFill="1" applyBorder="1" applyAlignment="1" applyProtection="1">
      <alignment vertical="center" wrapText="1"/>
      <protection locked="0"/>
    </xf>
    <xf numFmtId="0" fontId="19" fillId="12" borderId="4" xfId="0" applyFont="1" applyFill="1" applyBorder="1" applyAlignment="1" applyProtection="1">
      <alignment vertical="center" wrapText="1"/>
      <protection locked="0"/>
    </xf>
    <xf numFmtId="0" fontId="19" fillId="3" borderId="0" xfId="0" applyFont="1" applyFill="1" applyAlignment="1" applyProtection="1">
      <alignment vertical="center" wrapText="1"/>
      <protection locked="0"/>
    </xf>
    <xf numFmtId="0" fontId="19" fillId="3" borderId="0" xfId="0" applyFont="1" applyFill="1" applyAlignment="1" applyProtection="1">
      <alignment horizontal="center" vertical="center" wrapText="1"/>
      <protection locked="0"/>
    </xf>
    <xf numFmtId="165" fontId="19" fillId="7" borderId="2" xfId="2" applyNumberFormat="1" applyFont="1" applyFill="1" applyBorder="1" applyAlignment="1" applyProtection="1">
      <alignment horizontal="center" vertical="center"/>
    </xf>
    <xf numFmtId="165" fontId="19" fillId="7" borderId="4" xfId="2" applyNumberFormat="1" applyFont="1" applyFill="1" applyBorder="1" applyAlignment="1" applyProtection="1">
      <alignment horizontal="center" vertical="center"/>
    </xf>
    <xf numFmtId="165" fontId="19" fillId="3" borderId="0" xfId="2" applyNumberFormat="1" applyFont="1" applyFill="1" applyAlignment="1" applyProtection="1">
      <alignment horizontal="center" vertical="center"/>
      <protection locked="0"/>
    </xf>
    <xf numFmtId="9" fontId="19" fillId="3" borderId="0" xfId="2" applyFont="1" applyFill="1" applyAlignment="1" applyProtection="1">
      <alignment horizontal="center" vertical="center"/>
      <protection locked="0"/>
    </xf>
    <xf numFmtId="0" fontId="23" fillId="17" borderId="0" xfId="0" applyFont="1" applyFill="1" applyBorder="1" applyAlignment="1" applyProtection="1">
      <alignment horizontal="center" wrapText="1"/>
      <protection locked="0"/>
    </xf>
    <xf numFmtId="0" fontId="19" fillId="3" borderId="0" xfId="0" applyFont="1" applyFill="1" applyBorder="1" applyAlignment="1" applyProtection="1">
      <alignment horizontal="center" vertical="center" wrapText="1"/>
      <protection locked="0"/>
    </xf>
    <xf numFmtId="0" fontId="19" fillId="18" borderId="2" xfId="0" applyFont="1" applyFill="1" applyBorder="1" applyAlignment="1" applyProtection="1">
      <alignment horizontal="center" vertical="center" wrapText="1"/>
      <protection locked="0"/>
    </xf>
    <xf numFmtId="0" fontId="19" fillId="18" borderId="4" xfId="0" applyFont="1" applyFill="1" applyBorder="1" applyAlignment="1" applyProtection="1">
      <alignment horizontal="center" vertical="center" wrapText="1"/>
      <protection locked="0"/>
    </xf>
    <xf numFmtId="9" fontId="19" fillId="3" borderId="3" xfId="2" applyFont="1" applyFill="1" applyBorder="1" applyAlignment="1" applyProtection="1">
      <alignment horizontal="center" vertical="center"/>
      <protection locked="0"/>
    </xf>
    <xf numFmtId="9" fontId="19" fillId="3" borderId="3" xfId="2" applyNumberFormat="1" applyFont="1" applyFill="1" applyBorder="1" applyAlignment="1" applyProtection="1">
      <alignment horizontal="center" vertical="center"/>
      <protection locked="0"/>
    </xf>
    <xf numFmtId="169" fontId="19" fillId="27" borderId="2" xfId="0" applyNumberFormat="1" applyFont="1" applyFill="1" applyBorder="1" applyAlignment="1" applyProtection="1">
      <alignment horizontal="center" vertical="center"/>
      <protection locked="0"/>
    </xf>
    <xf numFmtId="169" fontId="19" fillId="27" borderId="4" xfId="0" applyNumberFormat="1" applyFont="1" applyFill="1" applyBorder="1" applyAlignment="1" applyProtection="1">
      <alignment horizontal="center" vertical="center"/>
      <protection locked="0"/>
    </xf>
    <xf numFmtId="0" fontId="23" fillId="17" borderId="0" xfId="0" applyFont="1" applyFill="1" applyBorder="1" applyAlignment="1" applyProtection="1">
      <alignment wrapText="1"/>
      <protection locked="0"/>
    </xf>
    <xf numFmtId="0" fontId="19" fillId="12" borderId="2" xfId="0" applyFont="1" applyFill="1" applyBorder="1" applyAlignment="1" applyProtection="1">
      <alignment horizontal="center" wrapText="1"/>
      <protection locked="0"/>
    </xf>
    <xf numFmtId="0" fontId="19" fillId="12" borderId="4" xfId="0" applyFont="1" applyFill="1" applyBorder="1" applyAlignment="1" applyProtection="1">
      <alignment horizontal="center" wrapText="1"/>
      <protection locked="0"/>
    </xf>
    <xf numFmtId="165" fontId="19" fillId="3" borderId="0" xfId="0" applyNumberFormat="1" applyFont="1" applyFill="1" applyBorder="1" applyAlignment="1" applyProtection="1">
      <alignment horizontal="center" vertical="center"/>
      <protection locked="0"/>
    </xf>
    <xf numFmtId="0" fontId="17" fillId="14" borderId="2" xfId="3" applyFont="1" applyFill="1" applyBorder="1" applyAlignment="1" applyProtection="1">
      <alignment horizontal="center" vertical="center" wrapText="1"/>
      <protection locked="0"/>
    </xf>
    <xf numFmtId="0" fontId="17" fillId="14" borderId="4" xfId="3"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protection locked="0"/>
    </xf>
    <xf numFmtId="0" fontId="19" fillId="18" borderId="2" xfId="0" applyFont="1" applyFill="1" applyBorder="1" applyAlignment="1" applyProtection="1">
      <alignment horizontal="center" vertical="center"/>
      <protection locked="0"/>
    </xf>
    <xf numFmtId="0" fontId="19" fillId="18" borderId="4" xfId="0" applyFont="1" applyFill="1" applyBorder="1" applyAlignment="1" applyProtection="1">
      <alignment horizontal="center" vertical="center"/>
      <protection locked="0"/>
    </xf>
    <xf numFmtId="0" fontId="19" fillId="3" borderId="6" xfId="0" applyFont="1" applyFill="1" applyBorder="1" applyProtection="1">
      <protection locked="0"/>
    </xf>
    <xf numFmtId="0" fontId="23" fillId="17" borderId="0" xfId="0" applyFont="1" applyFill="1" applyBorder="1" applyAlignment="1" applyProtection="1">
      <alignment horizontal="center" vertical="center" wrapText="1"/>
      <protection locked="0"/>
    </xf>
    <xf numFmtId="0" fontId="19" fillId="12" borderId="2" xfId="0" applyFont="1" applyFill="1" applyBorder="1" applyAlignment="1" applyProtection="1">
      <alignment horizontal="center"/>
      <protection locked="0"/>
    </xf>
    <xf numFmtId="0" fontId="19" fillId="12" borderId="3" xfId="0" applyFont="1" applyFill="1" applyBorder="1" applyAlignment="1" applyProtection="1">
      <alignment horizontal="center"/>
      <protection locked="0"/>
    </xf>
    <xf numFmtId="0" fontId="19" fillId="12" borderId="4" xfId="0" applyFont="1" applyFill="1" applyBorder="1" applyAlignment="1" applyProtection="1">
      <alignment horizontal="center"/>
      <protection locked="0"/>
    </xf>
    <xf numFmtId="169" fontId="19" fillId="7" borderId="2" xfId="0" applyNumberFormat="1" applyFont="1" applyFill="1" applyBorder="1" applyAlignment="1" applyProtection="1">
      <alignment horizontal="center"/>
    </xf>
    <xf numFmtId="169" fontId="19" fillId="7" borderId="4" xfId="0" applyNumberFormat="1" applyFont="1" applyFill="1" applyBorder="1" applyAlignment="1" applyProtection="1">
      <alignment horizontal="center"/>
    </xf>
    <xf numFmtId="0" fontId="19" fillId="3" borderId="3" xfId="0" applyFont="1" applyFill="1" applyBorder="1" applyProtection="1">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9" fontId="19" fillId="3" borderId="0" xfId="2" applyFont="1" applyFill="1" applyAlignment="1" applyProtection="1">
      <alignment horizontal="center"/>
      <protection locked="0"/>
    </xf>
    <xf numFmtId="9" fontId="19" fillId="27" borderId="2" xfId="2" applyFont="1" applyFill="1" applyBorder="1" applyAlignment="1" applyProtection="1">
      <alignment horizontal="center"/>
      <protection locked="0"/>
    </xf>
    <xf numFmtId="9" fontId="19" fillId="27" borderId="4" xfId="2" applyFont="1" applyFill="1" applyBorder="1" applyAlignment="1" applyProtection="1">
      <alignment horizontal="center"/>
      <protection locked="0"/>
    </xf>
    <xf numFmtId="0" fontId="19" fillId="3" borderId="6" xfId="0" applyFont="1" applyFill="1" applyBorder="1" applyAlignment="1" applyProtection="1">
      <alignment horizontal="center"/>
      <protection locked="0"/>
    </xf>
    <xf numFmtId="8" fontId="19" fillId="7" borderId="2" xfId="0" applyNumberFormat="1" applyFont="1" applyFill="1" applyBorder="1" applyAlignment="1" applyProtection="1">
      <alignment horizontal="center"/>
    </xf>
    <xf numFmtId="8" fontId="19" fillId="7" borderId="4" xfId="0" applyNumberFormat="1" applyFont="1" applyFill="1" applyBorder="1" applyAlignment="1" applyProtection="1">
      <alignment horizontal="center"/>
    </xf>
    <xf numFmtId="0" fontId="19" fillId="12" borderId="2" xfId="0" applyFont="1" applyFill="1" applyBorder="1" applyProtection="1">
      <protection locked="0"/>
    </xf>
    <xf numFmtId="0" fontId="19" fillId="12" borderId="3" xfId="0" applyFont="1" applyFill="1" applyBorder="1" applyProtection="1">
      <protection locked="0"/>
    </xf>
    <xf numFmtId="0" fontId="19" fillId="12" borderId="4" xfId="0" applyFont="1" applyFill="1" applyBorder="1" applyProtection="1">
      <protection locked="0"/>
    </xf>
    <xf numFmtId="2" fontId="19" fillId="7" borderId="2" xfId="0" applyNumberFormat="1" applyFont="1" applyFill="1" applyBorder="1" applyAlignment="1" applyProtection="1">
      <alignment horizontal="center"/>
    </xf>
    <xf numFmtId="2" fontId="19" fillId="7" borderId="4" xfId="0" applyNumberFormat="1" applyFont="1" applyFill="1" applyBorder="1" applyAlignment="1" applyProtection="1">
      <alignment horizontal="center"/>
    </xf>
    <xf numFmtId="0" fontId="19" fillId="10" borderId="2" xfId="0" applyFont="1" applyFill="1" applyBorder="1" applyAlignment="1" applyProtection="1">
      <alignment horizontal="left" vertical="top" wrapText="1"/>
      <protection locked="0"/>
    </xf>
    <xf numFmtId="0" fontId="19" fillId="10" borderId="3" xfId="0" applyFont="1" applyFill="1" applyBorder="1" applyAlignment="1" applyProtection="1">
      <alignment horizontal="left" vertical="top" wrapText="1"/>
      <protection locked="0"/>
    </xf>
    <xf numFmtId="0" fontId="19" fillId="10" borderId="4" xfId="0" applyFont="1" applyFill="1" applyBorder="1" applyAlignment="1" applyProtection="1">
      <alignment horizontal="left" vertical="top" wrapText="1"/>
      <protection locked="0"/>
    </xf>
    <xf numFmtId="0" fontId="19" fillId="10" borderId="2" xfId="0" applyFont="1" applyFill="1" applyBorder="1" applyAlignment="1" applyProtection="1">
      <alignment horizontal="left" wrapText="1"/>
      <protection locked="0"/>
    </xf>
    <xf numFmtId="0" fontId="19" fillId="10" borderId="3" xfId="0" applyFont="1" applyFill="1" applyBorder="1" applyAlignment="1" applyProtection="1">
      <alignment horizontal="left" wrapText="1"/>
      <protection locked="0"/>
    </xf>
    <xf numFmtId="0" fontId="19" fillId="10" borderId="4" xfId="0" applyFont="1" applyFill="1" applyBorder="1" applyAlignment="1" applyProtection="1">
      <alignment horizontal="left" wrapText="1"/>
      <protection locked="0"/>
    </xf>
    <xf numFmtId="0" fontId="19" fillId="10" borderId="2" xfId="0" applyFont="1" applyFill="1" applyBorder="1" applyAlignment="1" applyProtection="1">
      <alignment vertical="top" wrapText="1"/>
      <protection locked="0"/>
    </xf>
    <xf numFmtId="0" fontId="19" fillId="10" borderId="3" xfId="0" applyFont="1" applyFill="1" applyBorder="1" applyAlignment="1" applyProtection="1">
      <alignment vertical="top" wrapText="1"/>
      <protection locked="0"/>
    </xf>
    <xf numFmtId="0" fontId="19" fillId="10" borderId="4" xfId="0" applyFont="1" applyFill="1" applyBorder="1" applyAlignment="1" applyProtection="1">
      <alignment vertical="top" wrapText="1"/>
      <protection locked="0"/>
    </xf>
    <xf numFmtId="0" fontId="17" fillId="14" borderId="2" xfId="3" applyFont="1" applyFill="1" applyBorder="1" applyAlignment="1" applyProtection="1">
      <alignment horizontal="center" vertical="center"/>
      <protection locked="0"/>
    </xf>
    <xf numFmtId="0" fontId="17" fillId="14" borderId="4" xfId="3" applyFont="1" applyFill="1" applyBorder="1" applyAlignment="1" applyProtection="1">
      <alignment horizontal="center" vertical="center"/>
      <protection locked="0"/>
    </xf>
    <xf numFmtId="1" fontId="19" fillId="3" borderId="0" xfId="0" applyNumberFormat="1" applyFont="1" applyFill="1" applyAlignment="1" applyProtection="1">
      <alignment horizontal="center" vertical="center"/>
      <protection locked="0"/>
    </xf>
    <xf numFmtId="2" fontId="19" fillId="3" borderId="0" xfId="0" applyNumberFormat="1" applyFont="1" applyFill="1" applyAlignment="1" applyProtection="1">
      <alignment horizontal="center" vertical="center"/>
      <protection locked="0"/>
    </xf>
    <xf numFmtId="2" fontId="19" fillId="27" borderId="2" xfId="0" applyNumberFormat="1" applyFont="1" applyFill="1" applyBorder="1" applyAlignment="1" applyProtection="1">
      <alignment horizontal="center" vertical="center"/>
      <protection locked="0"/>
    </xf>
    <xf numFmtId="2" fontId="19" fillId="27" borderId="4" xfId="0" applyNumberFormat="1" applyFont="1" applyFill="1" applyBorder="1" applyAlignment="1" applyProtection="1">
      <alignment horizontal="center" vertical="center"/>
      <protection locked="0"/>
    </xf>
    <xf numFmtId="1" fontId="19" fillId="7" borderId="2" xfId="0" applyNumberFormat="1" applyFont="1" applyFill="1" applyBorder="1" applyAlignment="1" applyProtection="1">
      <alignment horizontal="center" vertical="center"/>
    </xf>
    <xf numFmtId="1" fontId="19" fillId="7" borderId="4" xfId="0" applyNumberFormat="1" applyFont="1" applyFill="1" applyBorder="1" applyAlignment="1" applyProtection="1">
      <alignment horizontal="center" vertical="center"/>
    </xf>
    <xf numFmtId="0" fontId="19" fillId="3" borderId="0" xfId="0" applyFont="1" applyFill="1" applyBorder="1" applyAlignment="1" applyProtection="1">
      <alignment horizontal="center"/>
      <protection locked="0"/>
    </xf>
    <xf numFmtId="5" fontId="19" fillId="27" borderId="2" xfId="0" applyNumberFormat="1" applyFont="1" applyFill="1" applyBorder="1" applyAlignment="1" applyProtection="1">
      <alignment horizontal="center" vertical="center"/>
      <protection locked="0"/>
    </xf>
    <xf numFmtId="5" fontId="19" fillId="27" borderId="4"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wrapText="1"/>
      <protection locked="0"/>
    </xf>
    <xf numFmtId="0" fontId="40" fillId="10" borderId="2" xfId="0" applyFont="1" applyFill="1" applyBorder="1" applyAlignment="1" applyProtection="1">
      <alignment horizontal="left" vertical="top" wrapText="1"/>
      <protection locked="0"/>
    </xf>
    <xf numFmtId="0" fontId="40" fillId="10" borderId="3" xfId="0" applyFont="1" applyFill="1" applyBorder="1" applyAlignment="1" applyProtection="1">
      <alignment horizontal="left" vertical="top" wrapText="1"/>
      <protection locked="0"/>
    </xf>
    <xf numFmtId="0" fontId="40" fillId="10" borderId="4" xfId="0" applyFont="1" applyFill="1" applyBorder="1" applyAlignment="1" applyProtection="1">
      <alignment horizontal="left" vertical="top" wrapText="1"/>
      <protection locked="0"/>
    </xf>
    <xf numFmtId="0" fontId="19" fillId="12" borderId="2" xfId="0" applyFont="1" applyFill="1" applyBorder="1" applyAlignment="1" applyProtection="1">
      <alignment horizontal="left" vertical="center" wrapText="1"/>
      <protection locked="0"/>
    </xf>
    <xf numFmtId="0" fontId="19" fillId="12" borderId="3" xfId="0" applyFont="1" applyFill="1" applyBorder="1" applyAlignment="1" applyProtection="1">
      <alignment horizontal="left" vertical="center" wrapText="1"/>
      <protection locked="0"/>
    </xf>
    <xf numFmtId="0" fontId="19" fillId="12" borderId="4" xfId="0" applyFont="1" applyFill="1" applyBorder="1" applyAlignment="1" applyProtection="1">
      <alignment horizontal="left" vertical="center" wrapText="1"/>
      <protection locked="0"/>
    </xf>
    <xf numFmtId="0" fontId="19" fillId="10" borderId="2" xfId="0" applyFont="1" applyFill="1" applyBorder="1" applyAlignment="1" applyProtection="1">
      <alignment wrapText="1"/>
      <protection locked="0"/>
    </xf>
    <xf numFmtId="0" fontId="19" fillId="10" borderId="3" xfId="0" applyFont="1" applyFill="1" applyBorder="1" applyAlignment="1" applyProtection="1">
      <alignment wrapText="1"/>
      <protection locked="0"/>
    </xf>
    <xf numFmtId="0" fontId="19" fillId="10" borderId="4" xfId="0" applyFont="1" applyFill="1" applyBorder="1" applyAlignment="1" applyProtection="1">
      <alignment wrapText="1"/>
      <protection locked="0"/>
    </xf>
    <xf numFmtId="0" fontId="19" fillId="12" borderId="3"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37" fontId="19" fillId="3" borderId="3" xfId="0" applyNumberFormat="1" applyFont="1" applyFill="1" applyBorder="1" applyAlignment="1" applyProtection="1">
      <alignment horizontal="center" vertical="center"/>
      <protection locked="0"/>
    </xf>
    <xf numFmtId="39" fontId="19" fillId="27" borderId="2" xfId="0" applyNumberFormat="1" applyFont="1" applyFill="1" applyBorder="1" applyAlignment="1" applyProtection="1">
      <alignment horizontal="center" vertical="center"/>
      <protection locked="0"/>
    </xf>
    <xf numFmtId="39" fontId="19" fillId="27" borderId="4" xfId="0" applyNumberFormat="1" applyFont="1" applyFill="1" applyBorder="1" applyAlignment="1" applyProtection="1">
      <alignment horizontal="center" vertical="center"/>
      <protection locked="0"/>
    </xf>
    <xf numFmtId="37" fontId="19" fillId="3" borderId="6" xfId="0"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left" vertical="center"/>
      <protection locked="0"/>
    </xf>
    <xf numFmtId="37" fontId="19" fillId="27" borderId="2" xfId="0" applyNumberFormat="1" applyFont="1" applyFill="1" applyBorder="1" applyAlignment="1" applyProtection="1">
      <alignment horizontal="center" vertical="center"/>
      <protection locked="0"/>
    </xf>
    <xf numFmtId="37" fontId="19" fillId="27" borderId="4" xfId="0" applyNumberFormat="1" applyFont="1" applyFill="1" applyBorder="1" applyAlignment="1" applyProtection="1">
      <alignment horizontal="center" vertical="center"/>
      <protection locked="0"/>
    </xf>
    <xf numFmtId="170" fontId="19" fillId="3" borderId="6" xfId="0" applyNumberFormat="1" applyFont="1" applyFill="1" applyBorder="1" applyAlignment="1" applyProtection="1">
      <alignment horizontal="center" vertical="center"/>
      <protection locked="0"/>
    </xf>
    <xf numFmtId="0" fontId="19" fillId="27" borderId="2" xfId="0" applyFont="1" applyFill="1" applyBorder="1" applyAlignment="1" applyProtection="1">
      <alignment horizontal="center"/>
      <protection locked="0"/>
    </xf>
    <xf numFmtId="0" fontId="19" fillId="27" borderId="3" xfId="0" applyFont="1" applyFill="1" applyBorder="1" applyAlignment="1" applyProtection="1">
      <alignment horizontal="center"/>
      <protection locked="0"/>
    </xf>
    <xf numFmtId="0" fontId="19" fillId="27" borderId="4" xfId="0" applyFont="1" applyFill="1" applyBorder="1" applyAlignment="1" applyProtection="1">
      <alignment horizontal="center"/>
      <protection locked="0"/>
    </xf>
    <xf numFmtId="170" fontId="19" fillId="3" borderId="3" xfId="0" applyNumberFormat="1" applyFont="1" applyFill="1" applyBorder="1" applyAlignment="1" applyProtection="1">
      <alignment horizontal="center" vertical="center"/>
      <protection locked="0"/>
    </xf>
    <xf numFmtId="171" fontId="19" fillId="27" borderId="2" xfId="0" applyNumberFormat="1" applyFont="1" applyFill="1" applyBorder="1" applyAlignment="1" applyProtection="1">
      <alignment horizontal="center" vertical="center"/>
      <protection locked="0"/>
    </xf>
    <xf numFmtId="171" fontId="19" fillId="27" borderId="4" xfId="0" applyNumberFormat="1" applyFont="1" applyFill="1" applyBorder="1" applyAlignment="1" applyProtection="1">
      <alignment horizontal="center" vertical="center"/>
      <protection locked="0"/>
    </xf>
    <xf numFmtId="0" fontId="19" fillId="12" borderId="2" xfId="0" applyFont="1" applyFill="1" applyBorder="1" applyAlignment="1" applyProtection="1">
      <alignment horizontal="left" vertical="center"/>
      <protection locked="0"/>
    </xf>
    <xf numFmtId="0" fontId="19" fillId="12" borderId="3" xfId="0" applyFont="1" applyFill="1" applyBorder="1" applyAlignment="1" applyProtection="1">
      <alignment horizontal="left" vertical="center"/>
      <protection locked="0"/>
    </xf>
    <xf numFmtId="0" fontId="19" fillId="12" borderId="4" xfId="0" applyFont="1" applyFill="1" applyBorder="1" applyAlignment="1" applyProtection="1">
      <alignment horizontal="left" vertical="center"/>
      <protection locked="0"/>
    </xf>
    <xf numFmtId="5" fontId="19" fillId="3" borderId="3" xfId="0" applyNumberFormat="1" applyFont="1" applyFill="1" applyBorder="1" applyAlignment="1" applyProtection="1">
      <alignment horizontal="center" vertical="center"/>
      <protection locked="0"/>
    </xf>
    <xf numFmtId="0" fontId="19" fillId="16" borderId="2" xfId="0" applyFont="1" applyFill="1" applyBorder="1" applyAlignment="1" applyProtection="1">
      <alignment horizontal="center" vertical="center"/>
      <protection locked="0"/>
    </xf>
    <xf numFmtId="0" fontId="19" fillId="16" borderId="4"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6" fontId="19" fillId="3" borderId="6" xfId="0" applyNumberFormat="1"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0" fontId="40" fillId="12" borderId="2" xfId="0" applyFont="1" applyFill="1" applyBorder="1" applyAlignment="1" applyProtection="1">
      <alignment horizontal="center"/>
      <protection locked="0"/>
    </xf>
    <xf numFmtId="0" fontId="40" fillId="12" borderId="3" xfId="0" applyFont="1" applyFill="1" applyBorder="1" applyAlignment="1" applyProtection="1">
      <alignment horizontal="center"/>
      <protection locked="0"/>
    </xf>
    <xf numFmtId="0" fontId="40" fillId="12" borderId="4" xfId="0" applyFont="1" applyFill="1" applyBorder="1" applyAlignment="1" applyProtection="1">
      <alignment horizontal="center"/>
      <protection locked="0"/>
    </xf>
    <xf numFmtId="0" fontId="40" fillId="12" borderId="2" xfId="0" applyFont="1" applyFill="1" applyBorder="1" applyAlignment="1" applyProtection="1">
      <alignment horizontal="center" wrapText="1"/>
      <protection locked="0"/>
    </xf>
    <xf numFmtId="0" fontId="40" fillId="12" borderId="3" xfId="0" applyFont="1" applyFill="1" applyBorder="1" applyAlignment="1" applyProtection="1">
      <alignment horizontal="center" wrapText="1"/>
      <protection locked="0"/>
    </xf>
    <xf numFmtId="0" fontId="40" fillId="12" borderId="4" xfId="0" applyFont="1" applyFill="1" applyBorder="1" applyAlignment="1" applyProtection="1">
      <alignment horizontal="center" wrapText="1"/>
      <protection locked="0"/>
    </xf>
    <xf numFmtId="0" fontId="19" fillId="7" borderId="4" xfId="0" applyFont="1" applyFill="1" applyBorder="1" applyAlignment="1" applyProtection="1">
      <alignment horizontal="center" vertical="center"/>
    </xf>
    <xf numFmtId="0" fontId="19" fillId="3" borderId="8" xfId="0" applyFont="1" applyFill="1" applyBorder="1" applyAlignment="1" applyProtection="1">
      <alignment horizontal="center" vertical="center"/>
      <protection locked="0"/>
    </xf>
    <xf numFmtId="171" fontId="19" fillId="7" borderId="2" xfId="0" applyNumberFormat="1" applyFont="1" applyFill="1" applyBorder="1" applyAlignment="1" applyProtection="1">
      <alignment horizontal="center" vertical="center"/>
    </xf>
    <xf numFmtId="171" fontId="19" fillId="7" borderId="4" xfId="0" applyNumberFormat="1" applyFont="1" applyFill="1" applyBorder="1" applyAlignment="1" applyProtection="1">
      <alignment horizontal="center" vertical="center"/>
    </xf>
    <xf numFmtId="14" fontId="19" fillId="27" borderId="2" xfId="0" applyNumberFormat="1" applyFont="1" applyFill="1" applyBorder="1" applyAlignment="1" applyProtection="1">
      <alignment horizontal="center" vertical="center"/>
      <protection locked="0"/>
    </xf>
    <xf numFmtId="14" fontId="19" fillId="27" borderId="4" xfId="0" applyNumberFormat="1" applyFont="1" applyFill="1" applyBorder="1" applyAlignment="1" applyProtection="1">
      <alignment horizontal="center" vertical="center"/>
      <protection locked="0"/>
    </xf>
    <xf numFmtId="0" fontId="42" fillId="12" borderId="5" xfId="0" applyFont="1" applyFill="1" applyBorder="1" applyAlignment="1" applyProtection="1">
      <alignment horizontal="center" vertical="center" wrapText="1"/>
      <protection locked="0"/>
    </xf>
    <xf numFmtId="0" fontId="42" fillId="12" borderId="6" xfId="0" applyFont="1" applyFill="1" applyBorder="1" applyAlignment="1" applyProtection="1">
      <alignment horizontal="center" vertical="center" wrapText="1"/>
      <protection locked="0"/>
    </xf>
    <xf numFmtId="0" fontId="42" fillId="12" borderId="7" xfId="0" applyFont="1" applyFill="1" applyBorder="1" applyAlignment="1" applyProtection="1">
      <alignment horizontal="center" vertical="center" wrapText="1"/>
      <protection locked="0"/>
    </xf>
    <xf numFmtId="0" fontId="42" fillId="12" borderId="13" xfId="0" applyFont="1" applyFill="1" applyBorder="1" applyAlignment="1" applyProtection="1">
      <alignment horizontal="center" vertical="center" wrapText="1"/>
      <protection locked="0"/>
    </xf>
    <xf numFmtId="0" fontId="42" fillId="12" borderId="8" xfId="0" applyFont="1" applyFill="1" applyBorder="1" applyAlignment="1" applyProtection="1">
      <alignment horizontal="center" vertical="center" wrapText="1"/>
      <protection locked="0"/>
    </xf>
    <xf numFmtId="0" fontId="42" fillId="12" borderId="15" xfId="0" applyFont="1" applyFill="1" applyBorder="1" applyAlignment="1" applyProtection="1">
      <alignment horizontal="center" vertical="center" wrapText="1"/>
      <protection locked="0"/>
    </xf>
    <xf numFmtId="6" fontId="19" fillId="3" borderId="0" xfId="0" applyNumberFormat="1" applyFont="1" applyFill="1" applyBorder="1" applyAlignment="1" applyProtection="1">
      <alignment horizontal="center" vertical="center"/>
      <protection locked="0"/>
    </xf>
    <xf numFmtId="0" fontId="19" fillId="12" borderId="2" xfId="0" applyFont="1" applyFill="1" applyBorder="1" applyAlignment="1" applyProtection="1">
      <alignment wrapText="1"/>
      <protection locked="0"/>
    </xf>
    <xf numFmtId="0" fontId="19" fillId="12" borderId="3" xfId="0" applyFont="1" applyFill="1" applyBorder="1" applyAlignment="1" applyProtection="1">
      <alignment wrapText="1"/>
      <protection locked="0"/>
    </xf>
    <xf numFmtId="0" fontId="19" fillId="12" borderId="4" xfId="0" applyFont="1" applyFill="1" applyBorder="1" applyAlignment="1" applyProtection="1">
      <alignment wrapText="1"/>
      <protection locked="0"/>
    </xf>
    <xf numFmtId="0" fontId="19" fillId="12" borderId="5" xfId="0" applyFont="1" applyFill="1" applyBorder="1" applyAlignment="1" applyProtection="1">
      <alignment horizontal="center" vertical="center" wrapText="1"/>
      <protection locked="0"/>
    </xf>
    <xf numFmtId="0" fontId="19" fillId="12" borderId="6" xfId="0" applyFont="1" applyFill="1" applyBorder="1" applyAlignment="1" applyProtection="1">
      <alignment horizontal="center" vertical="center" wrapText="1"/>
      <protection locked="0"/>
    </xf>
    <xf numFmtId="0" fontId="19" fillId="12" borderId="7" xfId="0" applyFont="1" applyFill="1" applyBorder="1" applyAlignment="1" applyProtection="1">
      <alignment horizontal="center" vertical="center" wrapText="1"/>
      <protection locked="0"/>
    </xf>
    <xf numFmtId="0" fontId="19" fillId="12" borderId="12" xfId="0" applyFont="1" applyFill="1" applyBorder="1" applyAlignment="1" applyProtection="1">
      <alignment horizontal="center" vertical="center" wrapText="1"/>
      <protection locked="0"/>
    </xf>
    <xf numFmtId="0" fontId="19" fillId="12" borderId="0" xfId="0" applyFont="1" applyFill="1" applyBorder="1" applyAlignment="1" applyProtection="1">
      <alignment horizontal="center" vertical="center" wrapText="1"/>
      <protection locked="0"/>
    </xf>
    <xf numFmtId="0" fontId="19" fillId="12" borderId="14" xfId="0" applyFont="1" applyFill="1" applyBorder="1" applyAlignment="1" applyProtection="1">
      <alignment horizontal="center" vertical="center" wrapText="1"/>
      <protection locked="0"/>
    </xf>
    <xf numFmtId="0" fontId="19" fillId="12" borderId="13" xfId="0" applyFont="1" applyFill="1" applyBorder="1" applyAlignment="1" applyProtection="1">
      <alignment horizontal="center" vertical="center" wrapText="1"/>
      <protection locked="0"/>
    </xf>
    <xf numFmtId="0" fontId="19" fillId="12" borderId="8" xfId="0" applyFont="1" applyFill="1" applyBorder="1" applyAlignment="1" applyProtection="1">
      <alignment horizontal="center" vertical="center" wrapText="1"/>
      <protection locked="0"/>
    </xf>
    <xf numFmtId="0" fontId="19" fillId="12" borderId="15"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12" borderId="5" xfId="0" applyFill="1" applyBorder="1" applyAlignment="1" applyProtection="1">
      <alignment horizontal="center" vertical="center" wrapText="1"/>
      <protection locked="0"/>
    </xf>
    <xf numFmtId="0" fontId="4" fillId="0" borderId="0" xfId="0" applyFont="1" applyAlignment="1" applyProtection="1">
      <alignment horizontal="center"/>
      <protection locked="0"/>
    </xf>
    <xf numFmtId="0" fontId="4" fillId="0" borderId="0" xfId="0" applyFont="1" applyProtection="1">
      <protection locked="0"/>
    </xf>
    <xf numFmtId="0" fontId="38" fillId="20" borderId="6" xfId="0" applyFont="1" applyFill="1" applyBorder="1" applyAlignment="1" applyProtection="1">
      <alignment horizontal="center" vertical="center"/>
    </xf>
    <xf numFmtId="0" fontId="38" fillId="20" borderId="7" xfId="0" applyFont="1" applyFill="1" applyBorder="1" applyAlignment="1" applyProtection="1">
      <alignment horizontal="center" vertical="center"/>
    </xf>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0" fillId="0" borderId="0" xfId="0" applyAlignment="1" applyProtection="1">
      <alignment horizontal="center"/>
    </xf>
    <xf numFmtId="0" fontId="0" fillId="0" borderId="0" xfId="0" applyAlignment="1" applyProtection="1">
      <alignment horizontal="center" vertical="center" textRotation="90"/>
    </xf>
    <xf numFmtId="0" fontId="1" fillId="0" borderId="0" xfId="0" applyFont="1" applyAlignment="1" applyProtection="1">
      <alignment vertical="top" wrapText="1"/>
      <protection locked="0"/>
    </xf>
    <xf numFmtId="0" fontId="1" fillId="0" borderId="0" xfId="0" applyFont="1" applyAlignment="1" applyProtection="1">
      <alignment vertical="top"/>
      <protection locked="0"/>
    </xf>
    <xf numFmtId="0" fontId="4" fillId="0" borderId="0" xfId="0" applyFont="1" applyAlignment="1" applyProtection="1">
      <alignment vertical="top" wrapText="1"/>
      <protection locked="0"/>
    </xf>
    <xf numFmtId="0" fontId="5" fillId="0" borderId="0" xfId="0" applyFont="1" applyAlignment="1" applyProtection="1">
      <alignment horizontal="center"/>
      <protection locked="0"/>
    </xf>
    <xf numFmtId="0" fontId="0" fillId="0" borderId="0" xfId="0" applyAlignment="1" applyProtection="1">
      <alignment horizontal="left"/>
    </xf>
    <xf numFmtId="0" fontId="0" fillId="8" borderId="73" xfId="0" applyFont="1" applyFill="1" applyBorder="1" applyAlignment="1"/>
    <xf numFmtId="0" fontId="0" fillId="0" borderId="74" xfId="0" applyBorder="1" applyAlignment="1"/>
    <xf numFmtId="0" fontId="0" fillId="0" borderId="75" xfId="0" applyBorder="1" applyAlignment="1"/>
    <xf numFmtId="0" fontId="0" fillId="8" borderId="2" xfId="0" applyFont="1" applyFill="1" applyBorder="1" applyAlignment="1">
      <alignment horizontal="center" vertical="center"/>
    </xf>
    <xf numFmtId="0" fontId="0" fillId="0" borderId="3" xfId="0" applyBorder="1" applyAlignment="1"/>
    <xf numFmtId="0" fontId="0" fillId="0" borderId="5" xfId="0" applyFont="1" applyFill="1" applyBorder="1" applyAlignment="1"/>
    <xf numFmtId="0" fontId="0" fillId="0" borderId="6" xfId="0" applyBorder="1" applyAlignment="1"/>
    <xf numFmtId="0" fontId="0" fillId="8" borderId="56" xfId="0" applyFont="1" applyFill="1" applyBorder="1" applyAlignment="1"/>
    <xf numFmtId="0" fontId="0" fillId="0" borderId="21" xfId="0" applyBorder="1" applyAlignment="1"/>
    <xf numFmtId="0" fontId="0" fillId="0" borderId="56" xfId="0" applyFont="1" applyFill="1" applyBorder="1" applyAlignment="1"/>
    <xf numFmtId="0" fontId="0" fillId="0" borderId="21" xfId="0" applyFill="1" applyBorder="1" applyAlignment="1"/>
    <xf numFmtId="0" fontId="0" fillId="8" borderId="64" xfId="0" applyFont="1" applyFill="1" applyBorder="1" applyAlignment="1"/>
    <xf numFmtId="0" fontId="0" fillId="0" borderId="65" xfId="0" applyBorder="1" applyAlignment="1"/>
    <xf numFmtId="0" fontId="0" fillId="0" borderId="41" xfId="0" applyFont="1" applyFill="1" applyBorder="1" applyAlignment="1"/>
    <xf numFmtId="0" fontId="0" fillId="0" borderId="40" xfId="0" applyFill="1" applyBorder="1" applyAlignment="1"/>
    <xf numFmtId="0" fontId="0" fillId="0" borderId="67" xfId="0" applyFill="1" applyBorder="1" applyAlignment="1"/>
    <xf numFmtId="0" fontId="13" fillId="0" borderId="0" xfId="0" applyFont="1" applyAlignment="1" applyProtection="1">
      <alignment horizontal="center"/>
    </xf>
    <xf numFmtId="0" fontId="0" fillId="0" borderId="0" xfId="0" applyAlignment="1" applyProtection="1">
      <alignment textRotation="90"/>
    </xf>
    <xf numFmtId="0" fontId="0" fillId="2" borderId="12" xfId="0" applyFill="1" applyBorder="1" applyProtection="1"/>
    <xf numFmtId="0" fontId="0" fillId="2" borderId="0" xfId="0" applyFill="1" applyBorder="1" applyProtection="1"/>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4" xfId="0" applyFill="1" applyBorder="1" applyAlignment="1" applyProtection="1">
      <alignment horizontal="center" wrapText="1"/>
    </xf>
    <xf numFmtId="0" fontId="0" fillId="3" borderId="9" xfId="0" applyFill="1" applyBorder="1" applyAlignment="1" applyProtection="1">
      <alignment horizontal="center" vertical="center" textRotation="90"/>
    </xf>
    <xf numFmtId="0" fontId="0" fillId="3" borderId="10" xfId="0" applyFill="1" applyBorder="1" applyAlignment="1" applyProtection="1">
      <alignment horizontal="center" vertical="center" textRotation="90"/>
    </xf>
    <xf numFmtId="0" fontId="0" fillId="3" borderId="11" xfId="0" applyFill="1" applyBorder="1" applyAlignment="1" applyProtection="1">
      <alignment horizontal="center" vertical="center" textRotation="90"/>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0" borderId="0" xfId="0" applyAlignment="1" applyProtection="1">
      <alignment horizontal="center" vertical="center"/>
    </xf>
    <xf numFmtId="0" fontId="67" fillId="22" borderId="0" xfId="0" applyFont="1" applyFill="1" applyBorder="1" applyAlignment="1">
      <alignment wrapText="1"/>
    </xf>
    <xf numFmtId="0" fontId="67" fillId="22" borderId="14" xfId="0" applyFont="1" applyFill="1" applyBorder="1" applyAlignment="1">
      <alignment wrapText="1"/>
    </xf>
    <xf numFmtId="0" fontId="67" fillId="22" borderId="8" xfId="0" applyFont="1" applyFill="1" applyBorder="1" applyAlignment="1">
      <alignment wrapText="1"/>
    </xf>
    <xf numFmtId="0" fontId="67" fillId="22" borderId="15" xfId="0" applyFont="1" applyFill="1" applyBorder="1" applyAlignment="1">
      <alignment wrapText="1"/>
    </xf>
    <xf numFmtId="0" fontId="1" fillId="11" borderId="2" xfId="0" applyFont="1" applyFill="1" applyBorder="1"/>
    <xf numFmtId="0" fontId="1" fillId="11" borderId="3" xfId="0" applyFont="1" applyFill="1" applyBorder="1"/>
    <xf numFmtId="0" fontId="1" fillId="11" borderId="4" xfId="0" applyFont="1" applyFill="1" applyBorder="1"/>
    <xf numFmtId="0" fontId="67" fillId="22" borderId="6" xfId="0" applyFont="1" applyFill="1" applyBorder="1" applyAlignment="1">
      <alignment wrapText="1"/>
    </xf>
    <xf numFmtId="0" fontId="67" fillId="22" borderId="7" xfId="0" applyFont="1" applyFill="1" applyBorder="1" applyAlignment="1">
      <alignment wrapText="1"/>
    </xf>
    <xf numFmtId="0" fontId="1" fillId="11" borderId="5" xfId="0" applyFont="1" applyFill="1" applyBorder="1"/>
    <xf numFmtId="0" fontId="1" fillId="11" borderId="6" xfId="0" applyFont="1" applyFill="1" applyBorder="1"/>
    <xf numFmtId="0" fontId="1" fillId="11" borderId="7" xfId="0" applyFont="1" applyFill="1" applyBorder="1"/>
    <xf numFmtId="0" fontId="67" fillId="22" borderId="23" xfId="0" applyFont="1" applyFill="1" applyBorder="1" applyAlignment="1">
      <alignment wrapText="1"/>
    </xf>
    <xf numFmtId="0" fontId="67" fillId="22" borderId="24" xfId="0" applyFont="1" applyFill="1" applyBorder="1" applyAlignment="1">
      <alignment wrapText="1"/>
    </xf>
    <xf numFmtId="0" fontId="39" fillId="20" borderId="6" xfId="0" applyFont="1" applyFill="1" applyBorder="1" applyAlignment="1" applyProtection="1">
      <alignment horizontal="center" vertical="center" wrapText="1"/>
    </xf>
    <xf numFmtId="0" fontId="39" fillId="20" borderId="7" xfId="0" applyFont="1" applyFill="1" applyBorder="1" applyAlignment="1" applyProtection="1">
      <alignment horizontal="center" vertical="center" wrapText="1"/>
    </xf>
    <xf numFmtId="0" fontId="39" fillId="20" borderId="8" xfId="0" applyFont="1" applyFill="1" applyBorder="1" applyAlignment="1" applyProtection="1">
      <alignment horizontal="center" vertical="center" wrapText="1"/>
    </xf>
    <xf numFmtId="0" fontId="39" fillId="20" borderId="15" xfId="0" applyFont="1" applyFill="1" applyBorder="1" applyAlignment="1" applyProtection="1">
      <alignment horizontal="center" vertical="center" wrapText="1"/>
    </xf>
    <xf numFmtId="0" fontId="23" fillId="0" borderId="31" xfId="0" applyFont="1" applyBorder="1" applyProtection="1"/>
    <xf numFmtId="0" fontId="23" fillId="0" borderId="32" xfId="0" applyFont="1" applyBorder="1" applyProtection="1"/>
    <xf numFmtId="0" fontId="19" fillId="15" borderId="29" xfId="0" applyFont="1" applyFill="1" applyBorder="1" applyProtection="1"/>
    <xf numFmtId="0" fontId="19" fillId="15" borderId="26" xfId="0" applyFont="1" applyFill="1" applyBorder="1" applyProtection="1"/>
    <xf numFmtId="0" fontId="19" fillId="0" borderId="29" xfId="0" applyFont="1" applyBorder="1" applyProtection="1"/>
    <xf numFmtId="0" fontId="19" fillId="0" borderId="26" xfId="0" applyFont="1" applyBorder="1" applyProtection="1"/>
    <xf numFmtId="0" fontId="23" fillId="15" borderId="29" xfId="0" applyFont="1" applyFill="1" applyBorder="1" applyProtection="1"/>
    <xf numFmtId="0" fontId="23" fillId="15" borderId="26" xfId="0" applyFont="1" applyFill="1" applyBorder="1" applyProtection="1"/>
    <xf numFmtId="0" fontId="0" fillId="0" borderId="0" xfId="0" applyAlignment="1" applyProtection="1">
      <alignment wrapText="1"/>
      <protection locked="0"/>
    </xf>
    <xf numFmtId="0" fontId="19" fillId="15" borderId="12" xfId="0" applyFont="1" applyFill="1" applyBorder="1" applyProtection="1"/>
    <xf numFmtId="0" fontId="19" fillId="15" borderId="0" xfId="0" applyFont="1" applyFill="1" applyBorder="1" applyProtection="1"/>
    <xf numFmtId="0" fontId="46" fillId="25" borderId="2" xfId="0" applyFont="1" applyFill="1" applyBorder="1" applyProtection="1"/>
    <xf numFmtId="0" fontId="46" fillId="25" borderId="3" xfId="0" applyFont="1" applyFill="1" applyBorder="1" applyProtection="1"/>
    <xf numFmtId="0" fontId="19" fillId="0" borderId="12" xfId="0" applyFont="1" applyBorder="1" applyProtection="1"/>
    <xf numFmtId="0" fontId="19" fillId="0" borderId="0" xfId="0" applyFont="1" applyBorder="1" applyProtection="1"/>
    <xf numFmtId="0" fontId="19" fillId="0" borderId="13" xfId="0" applyFont="1" applyBorder="1" applyProtection="1"/>
    <xf numFmtId="0" fontId="19" fillId="0" borderId="8" xfId="0" applyFont="1" applyBorder="1" applyProtection="1"/>
    <xf numFmtId="0" fontId="46" fillId="22" borderId="2" xfId="0" applyFont="1" applyFill="1" applyBorder="1" applyProtection="1"/>
    <xf numFmtId="0" fontId="46" fillId="22" borderId="3" xfId="0" applyFont="1" applyFill="1" applyBorder="1" applyProtection="1"/>
    <xf numFmtId="0" fontId="23" fillId="15" borderId="34" xfId="0" applyFont="1" applyFill="1" applyBorder="1" applyProtection="1"/>
    <xf numFmtId="0" fontId="23" fillId="15" borderId="35" xfId="0" applyFont="1" applyFill="1" applyBorder="1" applyProtection="1"/>
    <xf numFmtId="6" fontId="26" fillId="0" borderId="32" xfId="1" applyNumberFormat="1" applyFont="1" applyBorder="1" applyAlignment="1" applyProtection="1">
      <alignment horizontal="center"/>
    </xf>
    <xf numFmtId="6" fontId="26" fillId="0" borderId="33" xfId="1" applyNumberFormat="1" applyFont="1" applyBorder="1" applyAlignment="1" applyProtection="1">
      <alignment horizontal="center"/>
    </xf>
    <xf numFmtId="0" fontId="25" fillId="0" borderId="0" xfId="0" applyFont="1" applyFill="1" applyAlignment="1" applyProtection="1">
      <alignment horizontal="center"/>
      <protection locked="0"/>
    </xf>
    <xf numFmtId="0" fontId="25" fillId="0" borderId="0" xfId="0" applyFont="1" applyFill="1" applyBorder="1" applyAlignment="1" applyProtection="1">
      <alignment horizontal="center"/>
      <protection locked="0"/>
    </xf>
    <xf numFmtId="0" fontId="64" fillId="22" borderId="3" xfId="0" applyFont="1" applyFill="1" applyBorder="1" applyAlignment="1" applyProtection="1">
      <alignment horizontal="center"/>
    </xf>
    <xf numFmtId="0" fontId="64" fillId="22" borderId="4" xfId="0" applyFont="1" applyFill="1" applyBorder="1" applyAlignment="1" applyProtection="1">
      <alignment horizontal="center"/>
    </xf>
    <xf numFmtId="6" fontId="8" fillId="0" borderId="26" xfId="0" applyNumberFormat="1" applyFont="1" applyBorder="1" applyAlignment="1" applyProtection="1">
      <alignment horizontal="center"/>
    </xf>
    <xf numFmtId="6" fontId="8" fillId="0" borderId="36" xfId="0" applyNumberFormat="1" applyFont="1" applyBorder="1" applyAlignment="1" applyProtection="1">
      <alignment horizontal="center"/>
    </xf>
    <xf numFmtId="6" fontId="8" fillId="15" borderId="26" xfId="0" applyNumberFormat="1" applyFont="1" applyFill="1" applyBorder="1" applyAlignment="1" applyProtection="1">
      <alignment horizontal="center"/>
    </xf>
    <xf numFmtId="6" fontId="8" fillId="15" borderId="36" xfId="0" applyNumberFormat="1" applyFont="1" applyFill="1" applyBorder="1" applyAlignment="1" applyProtection="1">
      <alignment horizontal="center"/>
    </xf>
    <xf numFmtId="6" fontId="25" fillId="15" borderId="26" xfId="1" applyNumberFormat="1" applyFont="1" applyFill="1" applyBorder="1" applyAlignment="1" applyProtection="1">
      <alignment horizontal="center"/>
    </xf>
    <xf numFmtId="6" fontId="25" fillId="15" borderId="36" xfId="1" applyNumberFormat="1" applyFont="1" applyFill="1" applyBorder="1" applyAlignment="1" applyProtection="1">
      <alignment horizontal="center"/>
    </xf>
    <xf numFmtId="0" fontId="0" fillId="0" borderId="0" xfId="0" applyProtection="1">
      <protection locked="0"/>
    </xf>
    <xf numFmtId="0" fontId="26" fillId="22" borderId="3" xfId="0" applyFont="1" applyFill="1" applyBorder="1" applyAlignment="1" applyProtection="1"/>
    <xf numFmtId="0" fontId="26" fillId="22" borderId="4" xfId="0" applyFont="1" applyFill="1" applyBorder="1" applyAlignment="1" applyProtection="1"/>
    <xf numFmtId="0" fontId="66" fillId="23" borderId="28" xfId="0" applyFont="1" applyFill="1" applyBorder="1" applyAlignment="1" applyProtection="1">
      <alignment horizontal="center"/>
    </xf>
    <xf numFmtId="0" fontId="66" fillId="23" borderId="38" xfId="0" applyFont="1" applyFill="1" applyBorder="1" applyAlignment="1" applyProtection="1">
      <alignment horizontal="center"/>
    </xf>
    <xf numFmtId="0" fontId="18" fillId="22" borderId="71" xfId="0" applyFont="1" applyFill="1" applyBorder="1" applyAlignment="1">
      <alignment horizontal="center" vertical="center"/>
    </xf>
    <xf numFmtId="0" fontId="18" fillId="22" borderId="69" xfId="0" applyFont="1" applyFill="1" applyBorder="1" applyAlignment="1">
      <alignment horizontal="center" vertical="center"/>
    </xf>
    <xf numFmtId="0" fontId="18" fillId="22" borderId="72" xfId="0" applyFont="1" applyFill="1" applyBorder="1" applyAlignment="1">
      <alignment horizontal="center" vertical="center"/>
    </xf>
    <xf numFmtId="0" fontId="18" fillId="22" borderId="70" xfId="0" applyFont="1" applyFill="1" applyBorder="1" applyAlignment="1">
      <alignment horizontal="center" vertical="center"/>
    </xf>
    <xf numFmtId="0" fontId="18" fillId="22" borderId="64" xfId="0" applyFont="1" applyFill="1" applyBorder="1" applyAlignment="1">
      <alignment horizontal="center" vertical="center"/>
    </xf>
    <xf numFmtId="0" fontId="0" fillId="0" borderId="61" xfId="0" applyBorder="1" applyAlignment="1">
      <alignment horizontal="center" vertical="center"/>
    </xf>
    <xf numFmtId="0" fontId="18" fillId="22" borderId="65" xfId="0" applyFont="1" applyFill="1" applyBorder="1" applyAlignment="1">
      <alignment horizontal="center" vertical="center"/>
    </xf>
    <xf numFmtId="0" fontId="0" fillId="0" borderId="62" xfId="0" applyBorder="1" applyAlignment="1">
      <alignment horizontal="center" vertical="center"/>
    </xf>
    <xf numFmtId="0" fontId="18" fillId="22" borderId="66" xfId="0" applyFont="1" applyFill="1" applyBorder="1" applyAlignment="1">
      <alignment horizontal="center" vertical="center"/>
    </xf>
    <xf numFmtId="0" fontId="0" fillId="0" borderId="63" xfId="0" applyBorder="1" applyAlignment="1">
      <alignment horizontal="center" vertical="center"/>
    </xf>
    <xf numFmtId="0" fontId="46" fillId="23" borderId="52" xfId="0" applyFont="1" applyFill="1" applyBorder="1"/>
    <xf numFmtId="0" fontId="46" fillId="23" borderId="28" xfId="0" applyFont="1" applyFill="1" applyBorder="1"/>
    <xf numFmtId="0" fontId="0" fillId="0" borderId="0" xfId="0" applyAlignment="1" applyProtection="1">
      <alignment vertical="top" wrapText="1"/>
      <protection locked="0"/>
    </xf>
    <xf numFmtId="0" fontId="23" fillId="0" borderId="31" xfId="0" applyFont="1" applyBorder="1"/>
    <xf numFmtId="0" fontId="23" fillId="0" borderId="32" xfId="0" applyFont="1" applyBorder="1"/>
    <xf numFmtId="0" fontId="19" fillId="15" borderId="29" xfId="0" applyFont="1" applyFill="1" applyBorder="1"/>
    <xf numFmtId="0" fontId="19" fillId="15" borderId="26" xfId="0" applyFont="1" applyFill="1" applyBorder="1"/>
    <xf numFmtId="0" fontId="19" fillId="0" borderId="29" xfId="0" applyFont="1" applyBorder="1"/>
    <xf numFmtId="0" fontId="19" fillId="0" borderId="26" xfId="0" applyFont="1" applyBorder="1"/>
    <xf numFmtId="0" fontId="23" fillId="15" borderId="29" xfId="0" applyFont="1" applyFill="1" applyBorder="1"/>
    <xf numFmtId="0" fontId="23" fillId="15" borderId="26" xfId="0" applyFont="1" applyFill="1" applyBorder="1"/>
    <xf numFmtId="0" fontId="19" fillId="15" borderId="52" xfId="0" applyFont="1" applyFill="1" applyBorder="1" applyProtection="1"/>
    <xf numFmtId="0" fontId="19" fillId="15" borderId="28" xfId="0" applyFont="1" applyFill="1" applyBorder="1" applyProtection="1"/>
    <xf numFmtId="0" fontId="19" fillId="0" borderId="31" xfId="0" applyFont="1" applyBorder="1" applyProtection="1"/>
    <xf numFmtId="0" fontId="19" fillId="0" borderId="32" xfId="0" applyFont="1" applyBorder="1" applyProtection="1"/>
    <xf numFmtId="0" fontId="18" fillId="23" borderId="28" xfId="0" applyFont="1" applyFill="1" applyBorder="1" applyAlignment="1" applyProtection="1">
      <alignment horizontal="center"/>
    </xf>
    <xf numFmtId="0" fontId="18" fillId="23" borderId="38" xfId="0" applyFont="1" applyFill="1" applyBorder="1" applyAlignment="1" applyProtection="1">
      <alignment horizontal="center"/>
    </xf>
    <xf numFmtId="0" fontId="0" fillId="8" borderId="2" xfId="0" applyFont="1" applyFill="1" applyBorder="1" applyAlignment="1" applyProtection="1">
      <alignment horizontal="center" vertical="center"/>
    </xf>
    <xf numFmtId="0" fontId="0" fillId="0" borderId="3" xfId="0" applyBorder="1" applyAlignment="1" applyProtection="1">
      <alignment horizontal="center"/>
    </xf>
    <xf numFmtId="0" fontId="0" fillId="0" borderId="4" xfId="0" applyBorder="1" applyAlignment="1" applyProtection="1">
      <alignment horizontal="center"/>
    </xf>
    <xf numFmtId="0" fontId="19" fillId="3" borderId="58" xfId="0" applyFont="1" applyFill="1" applyBorder="1" applyAlignment="1" applyProtection="1">
      <alignment horizontal="center" vertical="center" wrapText="1"/>
    </xf>
    <xf numFmtId="0" fontId="19" fillId="3" borderId="59" xfId="0" applyFont="1" applyFill="1" applyBorder="1" applyAlignment="1" applyProtection="1">
      <alignment horizontal="center" vertical="center" wrapText="1"/>
    </xf>
    <xf numFmtId="0" fontId="19" fillId="3" borderId="6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5" xfId="0" applyFont="1" applyFill="1" applyBorder="1" applyAlignment="1" applyProtection="1">
      <alignment horizontal="center"/>
    </xf>
    <xf numFmtId="0" fontId="0" fillId="0" borderId="6" xfId="0" applyBorder="1" applyAlignment="1" applyProtection="1">
      <alignment horizontal="center"/>
    </xf>
    <xf numFmtId="0" fontId="19" fillId="0" borderId="0" xfId="0" applyFont="1" applyFill="1" applyBorder="1" applyProtection="1"/>
    <xf numFmtId="0" fontId="19" fillId="0" borderId="14" xfId="0" applyFont="1" applyFill="1" applyBorder="1" applyProtection="1"/>
    <xf numFmtId="0" fontId="0" fillId="8" borderId="56" xfId="0" applyFont="1" applyFill="1" applyBorder="1" applyAlignment="1" applyProtection="1">
      <alignment horizontal="right"/>
    </xf>
    <xf numFmtId="0" fontId="0" fillId="0" borderId="21" xfId="0" applyBorder="1" applyAlignment="1" applyProtection="1">
      <alignment horizontal="right"/>
    </xf>
    <xf numFmtId="165" fontId="19" fillId="3" borderId="21" xfId="2" applyNumberFormat="1" applyFont="1" applyFill="1" applyBorder="1" applyAlignment="1" applyProtection="1">
      <alignment horizontal="center"/>
    </xf>
    <xf numFmtId="164" fontId="19" fillId="3" borderId="21" xfId="0" applyNumberFormat="1" applyFont="1" applyFill="1" applyBorder="1" applyAlignment="1" applyProtection="1">
      <alignment horizontal="center"/>
    </xf>
    <xf numFmtId="164" fontId="19" fillId="3" borderId="53" xfId="0" applyNumberFormat="1" applyFont="1" applyFill="1" applyBorder="1" applyAlignment="1" applyProtection="1">
      <alignment horizontal="center"/>
    </xf>
    <xf numFmtId="2" fontId="19" fillId="0" borderId="0" xfId="0" applyNumberFormat="1" applyFont="1" applyFill="1" applyBorder="1" applyAlignment="1" applyProtection="1">
      <alignment horizontal="center"/>
    </xf>
    <xf numFmtId="0" fontId="0" fillId="0" borderId="56" xfId="0" applyFont="1" applyFill="1" applyBorder="1" applyAlignment="1" applyProtection="1">
      <alignment horizontal="right"/>
    </xf>
    <xf numFmtId="0" fontId="0" fillId="0" borderId="21" xfId="0" applyFill="1" applyBorder="1" applyAlignment="1" applyProtection="1">
      <alignment horizontal="right"/>
    </xf>
    <xf numFmtId="165" fontId="19" fillId="0" borderId="21" xfId="2" applyNumberFormat="1" applyFont="1" applyFill="1" applyBorder="1" applyAlignment="1" applyProtection="1">
      <alignment horizontal="center"/>
    </xf>
    <xf numFmtId="164" fontId="19" fillId="0" borderId="21" xfId="0" applyNumberFormat="1" applyFont="1" applyFill="1" applyBorder="1" applyAlignment="1" applyProtection="1">
      <alignment horizontal="center"/>
    </xf>
    <xf numFmtId="164" fontId="19" fillId="0" borderId="53" xfId="0" applyNumberFormat="1" applyFont="1" applyFill="1" applyBorder="1" applyAlignment="1" applyProtection="1">
      <alignment horizontal="center"/>
    </xf>
    <xf numFmtId="0" fontId="0" fillId="8" borderId="64" xfId="0" applyFont="1" applyFill="1" applyBorder="1" applyAlignment="1" applyProtection="1">
      <alignment horizontal="right"/>
    </xf>
    <xf numFmtId="0" fontId="0" fillId="0" borderId="65" xfId="0" applyBorder="1" applyAlignment="1" applyProtection="1">
      <alignment horizontal="right"/>
    </xf>
    <xf numFmtId="165" fontId="19" fillId="3" borderId="65" xfId="2" applyNumberFormat="1" applyFont="1" applyFill="1" applyBorder="1" applyAlignment="1" applyProtection="1">
      <alignment horizontal="center"/>
    </xf>
    <xf numFmtId="164" fontId="19" fillId="3" borderId="65" xfId="0" applyNumberFormat="1" applyFont="1" applyFill="1" applyBorder="1" applyAlignment="1" applyProtection="1">
      <alignment horizontal="center"/>
    </xf>
    <xf numFmtId="164" fontId="19" fillId="3" borderId="66" xfId="0" applyNumberFormat="1" applyFont="1" applyFill="1" applyBorder="1" applyAlignment="1" applyProtection="1">
      <alignment horizontal="center"/>
    </xf>
    <xf numFmtId="0" fontId="0" fillId="8" borderId="57" xfId="0" applyFont="1" applyFill="1" applyBorder="1" applyAlignment="1" applyProtection="1">
      <alignment horizontal="right"/>
    </xf>
    <xf numFmtId="0" fontId="0" fillId="0" borderId="54" xfId="0" applyBorder="1" applyAlignment="1" applyProtection="1">
      <alignment horizontal="right"/>
    </xf>
    <xf numFmtId="165" fontId="19" fillId="3" borderId="54" xfId="1" applyNumberFormat="1" applyFont="1" applyFill="1" applyBorder="1" applyAlignment="1" applyProtection="1">
      <alignment horizontal="center"/>
    </xf>
    <xf numFmtId="164" fontId="19" fillId="3" borderId="54" xfId="0" applyNumberFormat="1" applyFont="1" applyFill="1" applyBorder="1" applyAlignment="1" applyProtection="1">
      <alignment horizontal="center"/>
    </xf>
    <xf numFmtId="164" fontId="19" fillId="3" borderId="55" xfId="0" applyNumberFormat="1" applyFont="1" applyFill="1" applyBorder="1" applyAlignment="1" applyProtection="1">
      <alignment horizontal="center"/>
    </xf>
  </cellXfs>
  <cellStyles count="21">
    <cellStyle name="Comma" xfId="4" builtinId="3"/>
    <cellStyle name="Currency" xfId="1" builtinId="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Hyperlink" xfId="3" builtinId="8"/>
    <cellStyle name="Normal" xfId="0" builtinId="0"/>
    <cellStyle name="Percent" xfId="2" builtinId="5"/>
  </cellStyles>
  <dxfs count="0"/>
  <tableStyles count="0" defaultTableStyle="TableStyleMedium2" defaultPivotStyle="PivotStyleLight16"/>
  <colors>
    <mruColors>
      <color rgb="FFC1FDB5"/>
      <color rgb="FFB2FD62"/>
      <color rgb="FFFFFFCC"/>
      <color rgb="FFFFFF99"/>
      <color rgb="FF99CCFF"/>
      <color rgb="FF90FA26"/>
      <color rgb="FF00FFFF"/>
      <color rgb="FF8D9BD9"/>
      <color rgb="FFA486E0"/>
      <color rgb="FF8B8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ubbleChart>
        <c:varyColors val="0"/>
        <c:ser>
          <c:idx val="0"/>
          <c:order val="0"/>
          <c:tx>
            <c:strRef>
              <c:f>'PART I'!$B$145</c:f>
              <c:strCache>
                <c:ptCount val="1"/>
              </c:strCache>
            </c:strRef>
          </c:tx>
          <c:spPr>
            <a:ln w="25400">
              <a:noFill/>
            </a:ln>
          </c:spPr>
          <c:invertIfNegative val="0"/>
          <c:xVal>
            <c:strRef>
              <c:f>'PART I'!$J$145</c:f>
              <c:strCache>
                <c:ptCount val="1"/>
                <c:pt idx="0">
                  <c:v>NA</c:v>
                </c:pt>
              </c:strCache>
            </c:strRef>
          </c:xVal>
          <c:yVal>
            <c:numRef>
              <c:f>'PART I'!$H$145</c:f>
              <c:numCache>
                <c:formatCode>0.00</c:formatCode>
                <c:ptCount val="1"/>
              </c:numCache>
            </c:numRef>
          </c:yVal>
          <c:bubbleSize>
            <c:numRef>
              <c:f>'PART I'!$D$145</c:f>
              <c:numCache>
                <c:formatCode>"$"#,##0</c:formatCode>
                <c:ptCount val="1"/>
              </c:numCache>
            </c:numRef>
          </c:bubbleSize>
          <c:bubble3D val="1"/>
          <c:extLst>
            <c:ext xmlns:c16="http://schemas.microsoft.com/office/drawing/2014/chart" uri="{C3380CC4-5D6E-409C-BE32-E72D297353CC}">
              <c16:uniqueId val="{00000000-9409-A648-ADC4-42304A9C8B36}"/>
            </c:ext>
          </c:extLst>
        </c:ser>
        <c:ser>
          <c:idx val="1"/>
          <c:order val="1"/>
          <c:tx>
            <c:strRef>
              <c:f>'PART I'!$B$146</c:f>
              <c:strCache>
                <c:ptCount val="1"/>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tx1"/>
                    </a:solidFill>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I'!$J$146</c:f>
              <c:strCache>
                <c:ptCount val="1"/>
                <c:pt idx="0">
                  <c:v>NA</c:v>
                </c:pt>
              </c:strCache>
            </c:strRef>
          </c:xVal>
          <c:yVal>
            <c:numRef>
              <c:f>'PART I'!$H$146</c:f>
              <c:numCache>
                <c:formatCode>0.00</c:formatCode>
                <c:ptCount val="1"/>
              </c:numCache>
            </c:numRef>
          </c:yVal>
          <c:bubbleSize>
            <c:numRef>
              <c:f>'PART I'!$D$146</c:f>
              <c:numCache>
                <c:formatCode>"$"#,##0</c:formatCode>
                <c:ptCount val="1"/>
              </c:numCache>
            </c:numRef>
          </c:bubbleSize>
          <c:bubble3D val="1"/>
          <c:extLst>
            <c:ext xmlns:c16="http://schemas.microsoft.com/office/drawing/2014/chart" uri="{C3380CC4-5D6E-409C-BE32-E72D297353CC}">
              <c16:uniqueId val="{00000001-9409-A648-ADC4-42304A9C8B36}"/>
            </c:ext>
          </c:extLst>
        </c:ser>
        <c:ser>
          <c:idx val="2"/>
          <c:order val="2"/>
          <c:tx>
            <c:strRef>
              <c:f>'PART I'!$B$147</c:f>
              <c:strCache>
                <c:ptCount val="1"/>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tx1"/>
                    </a:solidFill>
                  </a:defRPr>
                </a:pPr>
                <a:endParaRPr lang="en-US"/>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I'!$J$147</c:f>
              <c:strCache>
                <c:ptCount val="1"/>
                <c:pt idx="0">
                  <c:v>NA</c:v>
                </c:pt>
              </c:strCache>
            </c:strRef>
          </c:xVal>
          <c:yVal>
            <c:numRef>
              <c:f>'PART I'!$H$147</c:f>
              <c:numCache>
                <c:formatCode>0.00</c:formatCode>
                <c:ptCount val="1"/>
              </c:numCache>
            </c:numRef>
          </c:yVal>
          <c:bubbleSize>
            <c:numRef>
              <c:f>'PART I'!$D$147</c:f>
              <c:numCache>
                <c:formatCode>"$"#,##0</c:formatCode>
                <c:ptCount val="1"/>
              </c:numCache>
            </c:numRef>
          </c:bubbleSize>
          <c:bubble3D val="1"/>
          <c:extLst>
            <c:ext xmlns:c16="http://schemas.microsoft.com/office/drawing/2014/chart" uri="{C3380CC4-5D6E-409C-BE32-E72D297353CC}">
              <c16:uniqueId val="{00000002-9409-A648-ADC4-42304A9C8B36}"/>
            </c:ext>
          </c:extLst>
        </c:ser>
        <c:ser>
          <c:idx val="3"/>
          <c:order val="3"/>
          <c:tx>
            <c:strRef>
              <c:f>'PART I'!$B$148</c:f>
              <c:strCache>
                <c:ptCount val="1"/>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I'!$J$148</c:f>
              <c:strCache>
                <c:ptCount val="1"/>
                <c:pt idx="0">
                  <c:v>NA</c:v>
                </c:pt>
              </c:strCache>
            </c:strRef>
          </c:xVal>
          <c:yVal>
            <c:numRef>
              <c:f>'PART I'!$H$148</c:f>
              <c:numCache>
                <c:formatCode>0.00</c:formatCode>
                <c:ptCount val="1"/>
              </c:numCache>
            </c:numRef>
          </c:yVal>
          <c:bubbleSize>
            <c:numRef>
              <c:f>'PART I'!$D$148</c:f>
              <c:numCache>
                <c:formatCode>"$"#,##0</c:formatCode>
                <c:ptCount val="1"/>
              </c:numCache>
            </c:numRef>
          </c:bubbleSize>
          <c:bubble3D val="1"/>
          <c:extLst>
            <c:ext xmlns:c16="http://schemas.microsoft.com/office/drawing/2014/chart" uri="{C3380CC4-5D6E-409C-BE32-E72D297353CC}">
              <c16:uniqueId val="{00000003-9409-A648-ADC4-42304A9C8B36}"/>
            </c:ext>
          </c:extLst>
        </c:ser>
        <c:ser>
          <c:idx val="4"/>
          <c:order val="4"/>
          <c:tx>
            <c:strRef>
              <c:f>'PART I'!$B$149</c:f>
              <c:strCache>
                <c:ptCount val="1"/>
              </c:strCache>
            </c:strRef>
          </c:tx>
          <c:spPr>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I'!$J$149</c:f>
              <c:strCache>
                <c:ptCount val="1"/>
                <c:pt idx="0">
                  <c:v>NA</c:v>
                </c:pt>
              </c:strCache>
            </c:strRef>
          </c:xVal>
          <c:yVal>
            <c:numRef>
              <c:f>'PART I'!$H$149</c:f>
              <c:numCache>
                <c:formatCode>0.00</c:formatCode>
                <c:ptCount val="1"/>
              </c:numCache>
            </c:numRef>
          </c:yVal>
          <c:bubbleSize>
            <c:numRef>
              <c:f>'PART I'!$D$149</c:f>
              <c:numCache>
                <c:formatCode>"$"#,##0</c:formatCode>
                <c:ptCount val="1"/>
              </c:numCache>
            </c:numRef>
          </c:bubbleSize>
          <c:bubble3D val="1"/>
          <c:extLst>
            <c:ext xmlns:c16="http://schemas.microsoft.com/office/drawing/2014/chart" uri="{C3380CC4-5D6E-409C-BE32-E72D297353CC}">
              <c16:uniqueId val="{00000004-9409-A648-ADC4-42304A9C8B36}"/>
            </c:ext>
          </c:extLst>
        </c:ser>
        <c:ser>
          <c:idx val="5"/>
          <c:order val="5"/>
          <c:tx>
            <c:strRef>
              <c:f>'PART I'!$B$145</c:f>
              <c:strCache>
                <c:ptCount val="1"/>
              </c:strCache>
            </c:strRef>
          </c:tx>
          <c:spPr>
            <a:ln w="25400">
              <a:noFill/>
            </a:ln>
          </c:spPr>
          <c:invertIfNegative val="0"/>
          <c:dLbls>
            <c:dLbl>
              <c:idx val="0"/>
              <c:layout>
                <c:manualLayout>
                  <c:x val="-0.290764761698657"/>
                  <c:y val="-8.3333333333333301E-2"/>
                </c:manualLayout>
              </c:layout>
              <c:spPr>
                <a:noFill/>
                <a:ln>
                  <a:noFill/>
                </a:ln>
                <a:effectLst/>
              </c:spPr>
              <c:txPr>
                <a:bodyPr wrap="square" lIns="38100" tIns="19050" rIns="38100" bIns="19050" anchor="ctr">
                  <a:spAutoFit/>
                </a:bodyPr>
                <a:lstStyle/>
                <a:p>
                  <a:pPr>
                    <a:defRPr>
                      <a:solidFill>
                        <a:schemeClr val="tx1"/>
                      </a:solidFil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409-A648-ADC4-42304A9C8B36}"/>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'PART I'!$J$145</c:f>
              <c:strCache>
                <c:ptCount val="1"/>
                <c:pt idx="0">
                  <c:v>NA</c:v>
                </c:pt>
              </c:strCache>
            </c:strRef>
          </c:xVal>
          <c:yVal>
            <c:numRef>
              <c:f>'PART I'!$H$145</c:f>
              <c:numCache>
                <c:formatCode>0.00</c:formatCode>
                <c:ptCount val="1"/>
              </c:numCache>
            </c:numRef>
          </c:yVal>
          <c:bubbleSize>
            <c:numRef>
              <c:f>'PART I'!$D$145</c:f>
              <c:numCache>
                <c:formatCode>"$"#,##0</c:formatCode>
                <c:ptCount val="1"/>
              </c:numCache>
            </c:numRef>
          </c:bubbleSize>
          <c:bubble3D val="1"/>
          <c:extLst>
            <c:ext xmlns:c16="http://schemas.microsoft.com/office/drawing/2014/chart" uri="{C3380CC4-5D6E-409C-BE32-E72D297353CC}">
              <c16:uniqueId val="{00000006-9409-A648-ADC4-42304A9C8B36}"/>
            </c:ext>
          </c:extLst>
        </c:ser>
        <c:dLbls>
          <c:showLegendKey val="0"/>
          <c:showVal val="0"/>
          <c:showCatName val="0"/>
          <c:showSerName val="0"/>
          <c:showPercent val="0"/>
          <c:showBubbleSize val="0"/>
        </c:dLbls>
        <c:bubbleScale val="100"/>
        <c:showNegBubbles val="0"/>
        <c:axId val="458899232"/>
        <c:axId val="458901984"/>
      </c:bubbleChart>
      <c:valAx>
        <c:axId val="458899232"/>
        <c:scaling>
          <c:orientation val="maxMin"/>
          <c:max val="1.2"/>
          <c:min val="-0.2"/>
        </c:scaling>
        <c:delete val="1"/>
        <c:axPos val="b"/>
        <c:numFmt formatCode="0.00" sourceLinked="1"/>
        <c:majorTickMark val="out"/>
        <c:minorTickMark val="none"/>
        <c:tickLblPos val="nextTo"/>
        <c:crossAx val="458901984"/>
        <c:crosses val="autoZero"/>
        <c:crossBetween val="midCat"/>
      </c:valAx>
      <c:valAx>
        <c:axId val="458901984"/>
        <c:scaling>
          <c:orientation val="minMax"/>
          <c:max val="0.35"/>
          <c:min val="-0.35"/>
        </c:scaling>
        <c:delete val="1"/>
        <c:axPos val="r"/>
        <c:numFmt formatCode="0.00" sourceLinked="1"/>
        <c:majorTickMark val="out"/>
        <c:minorTickMark val="none"/>
        <c:tickLblPos val="nextTo"/>
        <c:crossAx val="458899232"/>
        <c:crosses val="autoZero"/>
        <c:crossBetween val="midCat"/>
      </c:valAx>
      <c:spPr>
        <a:solidFill>
          <a:sysClr val="window" lastClr="FFFFFF"/>
        </a:solidFill>
      </c:spPr>
    </c:plotArea>
    <c:plotVisOnly val="1"/>
    <c:dispBlanksAs val="gap"/>
    <c:showDLblsOverMax val="0"/>
  </c:chart>
  <c:spPr>
    <a:solidFill>
      <a:sysClr val="window" lastClr="FFFFFF"/>
    </a:solidFill>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639574401201E-2"/>
          <c:y val="1.02987126609174E-2"/>
          <c:w val="0.93888888888888899"/>
          <c:h val="0.89814814814814803"/>
        </c:manualLayout>
      </c:layout>
      <c:bubbleChart>
        <c:varyColors val="0"/>
        <c:ser>
          <c:idx val="0"/>
          <c:order val="0"/>
          <c:tx>
            <c:strRef>
              <c:f>'PART I'!$B$168</c:f>
              <c:strCache>
                <c:ptCount val="1"/>
              </c:strCache>
            </c:strRef>
          </c:tx>
          <c:invertIfNegative val="0"/>
          <c:dLbls>
            <c:dLbl>
              <c:idx val="0"/>
              <c:layout>
                <c:manualLayout>
                  <c:x val="-0.14597422212417199"/>
                  <c:y val="0.16780045351473899"/>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E1E8-7B4E-AD0C-4D05921BA96D}"/>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'IFE '!$E$33</c:f>
              <c:numCache>
                <c:formatCode>0.00</c:formatCode>
                <c:ptCount val="1"/>
                <c:pt idx="0">
                  <c:v>0</c:v>
                </c:pt>
              </c:numCache>
            </c:numRef>
          </c:xVal>
          <c:yVal>
            <c:numRef>
              <c:f>'EFE '!$E$33</c:f>
              <c:numCache>
                <c:formatCode>0.00</c:formatCode>
                <c:ptCount val="1"/>
                <c:pt idx="0">
                  <c:v>0</c:v>
                </c:pt>
              </c:numCache>
            </c:numRef>
          </c:yVal>
          <c:bubbleSize>
            <c:numLit>
              <c:formatCode>General</c:formatCode>
              <c:ptCount val="1"/>
              <c:pt idx="0">
                <c:v>1</c:v>
              </c:pt>
            </c:numLit>
          </c:bubbleSize>
          <c:bubble3D val="1"/>
          <c:extLst>
            <c:ext xmlns:c16="http://schemas.microsoft.com/office/drawing/2014/chart" uri="{C3380CC4-5D6E-409C-BE32-E72D297353CC}">
              <c16:uniqueId val="{00000001-E1E8-7B4E-AD0C-4D05921BA96D}"/>
            </c:ext>
          </c:extLst>
        </c:ser>
        <c:ser>
          <c:idx val="1"/>
          <c:order val="1"/>
          <c:tx>
            <c:strRef>
              <c:f>'PART I'!$B$172</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I'!$F$172</c:f>
              <c:numCache>
                <c:formatCode>0.0</c:formatCode>
                <c:ptCount val="1"/>
              </c:numCache>
            </c:numRef>
          </c:xVal>
          <c:yVal>
            <c:numRef>
              <c:f>'PART I'!$H$172</c:f>
              <c:numCache>
                <c:formatCode>0.0</c:formatCode>
                <c:ptCount val="1"/>
              </c:numCache>
            </c:numRef>
          </c:yVal>
          <c:bubbleSize>
            <c:numRef>
              <c:f>'PART I'!$D$172</c:f>
              <c:numCache>
                <c:formatCode>"$"#,##0</c:formatCode>
                <c:ptCount val="1"/>
              </c:numCache>
            </c:numRef>
          </c:bubbleSize>
          <c:bubble3D val="1"/>
          <c:extLst>
            <c:ext xmlns:c16="http://schemas.microsoft.com/office/drawing/2014/chart" uri="{C3380CC4-5D6E-409C-BE32-E72D297353CC}">
              <c16:uniqueId val="{00000002-E1E8-7B4E-AD0C-4D05921BA96D}"/>
            </c:ext>
          </c:extLst>
        </c:ser>
        <c:ser>
          <c:idx val="2"/>
          <c:order val="2"/>
          <c:tx>
            <c:strRef>
              <c:f>'PART I'!$B$173</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I'!$F$173</c:f>
              <c:numCache>
                <c:formatCode>0.0</c:formatCode>
                <c:ptCount val="1"/>
              </c:numCache>
            </c:numRef>
          </c:xVal>
          <c:yVal>
            <c:numRef>
              <c:f>'PART I'!$H$173</c:f>
              <c:numCache>
                <c:formatCode>0.0</c:formatCode>
                <c:ptCount val="1"/>
              </c:numCache>
            </c:numRef>
          </c:yVal>
          <c:bubbleSize>
            <c:numRef>
              <c:f>'PART I'!$D$173</c:f>
              <c:numCache>
                <c:formatCode>"$"#,##0</c:formatCode>
                <c:ptCount val="1"/>
              </c:numCache>
            </c:numRef>
          </c:bubbleSize>
          <c:bubble3D val="1"/>
          <c:extLst>
            <c:ext xmlns:c16="http://schemas.microsoft.com/office/drawing/2014/chart" uri="{C3380CC4-5D6E-409C-BE32-E72D297353CC}">
              <c16:uniqueId val="{00000003-E1E8-7B4E-AD0C-4D05921BA96D}"/>
            </c:ext>
          </c:extLst>
        </c:ser>
        <c:ser>
          <c:idx val="3"/>
          <c:order val="3"/>
          <c:tx>
            <c:strRef>
              <c:f>'PART I'!$B$174</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I'!$F$174</c:f>
              <c:numCache>
                <c:formatCode>0.0</c:formatCode>
                <c:ptCount val="1"/>
              </c:numCache>
            </c:numRef>
          </c:xVal>
          <c:yVal>
            <c:numRef>
              <c:f>'PART I'!$H$174</c:f>
              <c:numCache>
                <c:formatCode>0.0</c:formatCode>
                <c:ptCount val="1"/>
              </c:numCache>
            </c:numRef>
          </c:yVal>
          <c:bubbleSize>
            <c:numRef>
              <c:f>'PART I'!$D$174</c:f>
              <c:numCache>
                <c:formatCode>"$"#,##0</c:formatCode>
                <c:ptCount val="1"/>
              </c:numCache>
            </c:numRef>
          </c:bubbleSize>
          <c:bubble3D val="1"/>
          <c:extLst>
            <c:ext xmlns:c16="http://schemas.microsoft.com/office/drawing/2014/chart" uri="{C3380CC4-5D6E-409C-BE32-E72D297353CC}">
              <c16:uniqueId val="{00000004-E1E8-7B4E-AD0C-4D05921BA96D}"/>
            </c:ext>
          </c:extLst>
        </c:ser>
        <c:ser>
          <c:idx val="4"/>
          <c:order val="4"/>
          <c:tx>
            <c:strRef>
              <c:f>'PART I'!$B$175</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I'!$F$175</c:f>
              <c:numCache>
                <c:formatCode>0.0</c:formatCode>
                <c:ptCount val="1"/>
              </c:numCache>
            </c:numRef>
          </c:xVal>
          <c:yVal>
            <c:numRef>
              <c:f>'PART I'!$H$175</c:f>
              <c:numCache>
                <c:formatCode>0.0</c:formatCode>
                <c:ptCount val="1"/>
              </c:numCache>
            </c:numRef>
          </c:yVal>
          <c:bubbleSize>
            <c:numRef>
              <c:f>'PART I'!$D$175</c:f>
              <c:numCache>
                <c:formatCode>"$"#,##0</c:formatCode>
                <c:ptCount val="1"/>
              </c:numCache>
            </c:numRef>
          </c:bubbleSize>
          <c:bubble3D val="1"/>
          <c:extLst>
            <c:ext xmlns:c16="http://schemas.microsoft.com/office/drawing/2014/chart" uri="{C3380CC4-5D6E-409C-BE32-E72D297353CC}">
              <c16:uniqueId val="{00000005-E1E8-7B4E-AD0C-4D05921BA96D}"/>
            </c:ext>
          </c:extLst>
        </c:ser>
        <c:ser>
          <c:idx val="5"/>
          <c:order val="5"/>
          <c:tx>
            <c:strRef>
              <c:f>'PART I'!$B$176</c:f>
              <c:strCache>
                <c:ptCount val="1"/>
              </c:strCache>
            </c:strRef>
          </c:tx>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I'!$F$176</c:f>
              <c:numCache>
                <c:formatCode>0.0</c:formatCode>
                <c:ptCount val="1"/>
              </c:numCache>
            </c:numRef>
          </c:xVal>
          <c:yVal>
            <c:numRef>
              <c:f>'PART I'!$H$176</c:f>
              <c:numCache>
                <c:formatCode>0.0</c:formatCode>
                <c:ptCount val="1"/>
              </c:numCache>
            </c:numRef>
          </c:yVal>
          <c:bubbleSize>
            <c:numRef>
              <c:f>'PART I'!$D$176</c:f>
              <c:numCache>
                <c:formatCode>"$"#,##0</c:formatCode>
                <c:ptCount val="1"/>
              </c:numCache>
            </c:numRef>
          </c:bubbleSize>
          <c:bubble3D val="1"/>
          <c:extLst>
            <c:ext xmlns:c16="http://schemas.microsoft.com/office/drawing/2014/chart" uri="{C3380CC4-5D6E-409C-BE32-E72D297353CC}">
              <c16:uniqueId val="{00000006-E1E8-7B4E-AD0C-4D05921BA96D}"/>
            </c:ext>
          </c:extLst>
        </c:ser>
        <c:dLbls>
          <c:showLegendKey val="0"/>
          <c:showVal val="0"/>
          <c:showCatName val="0"/>
          <c:showSerName val="0"/>
          <c:showPercent val="0"/>
          <c:showBubbleSize val="0"/>
        </c:dLbls>
        <c:bubbleScale val="100"/>
        <c:showNegBubbles val="0"/>
        <c:axId val="429687024"/>
        <c:axId val="429444048"/>
      </c:bubbleChart>
      <c:valAx>
        <c:axId val="429687024"/>
        <c:scaling>
          <c:orientation val="maxMin"/>
          <c:max val="4.5"/>
          <c:min val="0.5"/>
        </c:scaling>
        <c:delete val="1"/>
        <c:axPos val="b"/>
        <c:numFmt formatCode="0.00" sourceLinked="1"/>
        <c:majorTickMark val="out"/>
        <c:minorTickMark val="none"/>
        <c:tickLblPos val="nextTo"/>
        <c:crossAx val="429444048"/>
        <c:crosses val="autoZero"/>
        <c:crossBetween val="midCat"/>
      </c:valAx>
      <c:valAx>
        <c:axId val="429444048"/>
        <c:scaling>
          <c:orientation val="minMax"/>
          <c:max val="4.5"/>
          <c:min val="0.5"/>
        </c:scaling>
        <c:delete val="1"/>
        <c:axPos val="r"/>
        <c:numFmt formatCode="0.00" sourceLinked="1"/>
        <c:majorTickMark val="out"/>
        <c:minorTickMark val="none"/>
        <c:tickLblPos val="nextTo"/>
        <c:crossAx val="429687024"/>
        <c:crosses val="autoZero"/>
        <c:crossBetween val="midCat"/>
      </c:valAx>
      <c:spPr>
        <a:noFill/>
      </c:spPr>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tx>
            <c:strRef>
              <c:f>'PART I'!$B$197</c:f>
              <c:strCache>
                <c:ptCount val="1"/>
              </c:strCache>
            </c:strRef>
          </c:tx>
          <c:invertIfNegative val="0"/>
          <c:dLbls>
            <c:dLbl>
              <c:idx val="0"/>
              <c:layout>
                <c:manualLayout>
                  <c:x val="-3.46460543287836E-2"/>
                  <c:y val="0.100917431192661"/>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2F2-6640-A813-C255575EAD33}"/>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I'!$D$230</c:f>
              <c:numCache>
                <c:formatCode>0.0</c:formatCode>
                <c:ptCount val="1"/>
                <c:pt idx="0">
                  <c:v>0</c:v>
                </c:pt>
              </c:numCache>
            </c:numRef>
          </c:xVal>
          <c:yVal>
            <c:numRef>
              <c:f>'PART I'!$D$231</c:f>
              <c:numCache>
                <c:formatCode>0.0</c:formatCode>
                <c:ptCount val="1"/>
                <c:pt idx="0">
                  <c:v>0</c:v>
                </c:pt>
              </c:numCache>
            </c:numRef>
          </c:yVal>
          <c:bubbleSize>
            <c:numLit>
              <c:formatCode>General</c:formatCode>
              <c:ptCount val="1"/>
              <c:pt idx="0">
                <c:v>1</c:v>
              </c:pt>
            </c:numLit>
          </c:bubbleSize>
          <c:bubble3D val="1"/>
          <c:extLst>
            <c:ext xmlns:c16="http://schemas.microsoft.com/office/drawing/2014/chart" uri="{C3380CC4-5D6E-409C-BE32-E72D297353CC}">
              <c16:uniqueId val="{00000001-D2F2-6640-A813-C255575EAD33}"/>
            </c:ext>
          </c:extLst>
        </c:ser>
        <c:ser>
          <c:idx val="1"/>
          <c:order val="1"/>
          <c:tx>
            <c:strRef>
              <c:f>'PART I'!$B$233</c:f>
              <c:strCache>
                <c:ptCount val="1"/>
              </c:strCache>
            </c:strRef>
          </c:tx>
          <c:spPr>
            <a:ln w="25400">
              <a:noFill/>
            </a:ln>
          </c:spPr>
          <c:invertIfNegative val="0"/>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I'!$D$240</c:f>
              <c:numCache>
                <c:formatCode>0.0</c:formatCode>
                <c:ptCount val="1"/>
                <c:pt idx="0">
                  <c:v>0</c:v>
                </c:pt>
              </c:numCache>
            </c:numRef>
          </c:xVal>
          <c:yVal>
            <c:numRef>
              <c:f>'PART I'!$D$241</c:f>
              <c:numCache>
                <c:formatCode>0.0</c:formatCode>
                <c:ptCount val="1"/>
                <c:pt idx="0">
                  <c:v>0</c:v>
                </c:pt>
              </c:numCache>
            </c:numRef>
          </c:yVal>
          <c:bubbleSize>
            <c:numLit>
              <c:formatCode>General</c:formatCode>
              <c:ptCount val="1"/>
              <c:pt idx="0">
                <c:v>1</c:v>
              </c:pt>
            </c:numLit>
          </c:bubbleSize>
          <c:bubble3D val="1"/>
          <c:extLst>
            <c:ext xmlns:c16="http://schemas.microsoft.com/office/drawing/2014/chart" uri="{C3380CC4-5D6E-409C-BE32-E72D297353CC}">
              <c16:uniqueId val="{00000002-D2F2-6640-A813-C255575EAD33}"/>
            </c:ext>
          </c:extLst>
        </c:ser>
        <c:ser>
          <c:idx val="2"/>
          <c:order val="2"/>
          <c:tx>
            <c:strRef>
              <c:f>'PART I'!$B$243</c:f>
              <c:strCache>
                <c:ptCount val="1"/>
              </c:strCache>
            </c:strRef>
          </c:tx>
          <c:spPr>
            <a:ln w="25400">
              <a:noFill/>
            </a:ln>
          </c:spPr>
          <c:invertIfNegative val="0"/>
          <c:dLbls>
            <c:spPr>
              <a:noFill/>
              <a:ln>
                <a:noFill/>
              </a:ln>
              <a:effectLst/>
            </c:spPr>
            <c:txPr>
              <a:bodyPr/>
              <a:lstStyle/>
              <a:p>
                <a:pPr>
                  <a:defRPr>
                    <a:solidFill>
                      <a:schemeClr val="tx1"/>
                    </a:solidFill>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I'!$D$250</c:f>
              <c:numCache>
                <c:formatCode>0.0</c:formatCode>
                <c:ptCount val="1"/>
                <c:pt idx="0">
                  <c:v>0</c:v>
                </c:pt>
              </c:numCache>
            </c:numRef>
          </c:xVal>
          <c:yVal>
            <c:numRef>
              <c:f>'PART I'!$D$251</c:f>
              <c:numCache>
                <c:formatCode>0.0</c:formatCode>
                <c:ptCount val="1"/>
                <c:pt idx="0">
                  <c:v>0</c:v>
                </c:pt>
              </c:numCache>
            </c:numRef>
          </c:yVal>
          <c:bubbleSize>
            <c:numLit>
              <c:formatCode>General</c:formatCode>
              <c:ptCount val="1"/>
              <c:pt idx="0">
                <c:v>1</c:v>
              </c:pt>
            </c:numLit>
          </c:bubbleSize>
          <c:bubble3D val="1"/>
          <c:extLst>
            <c:ext xmlns:c16="http://schemas.microsoft.com/office/drawing/2014/chart" uri="{C3380CC4-5D6E-409C-BE32-E72D297353CC}">
              <c16:uniqueId val="{00000003-D2F2-6640-A813-C255575EAD33}"/>
            </c:ext>
          </c:extLst>
        </c:ser>
        <c:dLbls>
          <c:showLegendKey val="0"/>
          <c:showVal val="0"/>
          <c:showCatName val="0"/>
          <c:showSerName val="0"/>
          <c:showPercent val="0"/>
          <c:showBubbleSize val="0"/>
        </c:dLbls>
        <c:bubbleScale val="50"/>
        <c:showNegBubbles val="0"/>
        <c:axId val="458945376"/>
        <c:axId val="458947856"/>
      </c:bubbleChart>
      <c:valAx>
        <c:axId val="458945376"/>
        <c:scaling>
          <c:orientation val="minMax"/>
          <c:max val="7"/>
          <c:min val="-7"/>
        </c:scaling>
        <c:delete val="0"/>
        <c:axPos val="b"/>
        <c:numFmt formatCode="0.0" sourceLinked="1"/>
        <c:majorTickMark val="out"/>
        <c:minorTickMark val="none"/>
        <c:tickLblPos val="nextTo"/>
        <c:crossAx val="458947856"/>
        <c:crosses val="autoZero"/>
        <c:crossBetween val="midCat"/>
      </c:valAx>
      <c:valAx>
        <c:axId val="458947856"/>
        <c:scaling>
          <c:orientation val="minMax"/>
          <c:max val="7"/>
          <c:min val="-7"/>
        </c:scaling>
        <c:delete val="0"/>
        <c:axPos val="l"/>
        <c:numFmt formatCode="0.0" sourceLinked="1"/>
        <c:majorTickMark val="out"/>
        <c:minorTickMark val="none"/>
        <c:tickLblPos val="nextTo"/>
        <c:crossAx val="458945376"/>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961264642888902E-2"/>
          <c:y val="3.9867109634551499E-2"/>
          <c:w val="0.93914247521972605"/>
          <c:h val="0.90254706533776297"/>
        </c:manualLayout>
      </c:layout>
      <c:bubbleChart>
        <c:varyColors val="0"/>
        <c:ser>
          <c:idx val="0"/>
          <c:order val="0"/>
          <c:tx>
            <c:strRef>
              <c:f>'PART I'!$B$281</c:f>
              <c:strCache>
                <c:ptCount val="1"/>
              </c:strCache>
            </c:strRef>
          </c:tx>
          <c:invertIfNegative val="0"/>
          <c:dLbls>
            <c:dLbl>
              <c:idx val="0"/>
              <c:layout>
                <c:manualLayout>
                  <c:x val="-0.22192208955881901"/>
                  <c:y val="-1.317233809001100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6C4E-7449-A483-E2093A21A65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I'!$D$281</c:f>
              <c:numCache>
                <c:formatCode>General</c:formatCode>
                <c:ptCount val="1"/>
              </c:numCache>
            </c:numRef>
          </c:xVal>
          <c:yVal>
            <c:numRef>
              <c:f>'PART I'!$F$281</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1-6C4E-7449-A483-E2093A21A655}"/>
            </c:ext>
          </c:extLst>
        </c:ser>
        <c:ser>
          <c:idx val="1"/>
          <c:order val="1"/>
          <c:tx>
            <c:strRef>
              <c:f>'PART I'!$B$282</c:f>
              <c:strCache>
                <c:ptCount val="1"/>
              </c:strCache>
            </c:strRef>
          </c:tx>
          <c:spPr>
            <a:ln w="25400">
              <a:noFill/>
            </a:ln>
          </c:spPr>
          <c:invertIfNegative val="0"/>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I'!$D$282</c:f>
              <c:numCache>
                <c:formatCode>General</c:formatCode>
                <c:ptCount val="1"/>
              </c:numCache>
            </c:numRef>
          </c:xVal>
          <c:yVal>
            <c:numRef>
              <c:f>'PART I'!$F$282</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2-6C4E-7449-A483-E2093A21A655}"/>
            </c:ext>
          </c:extLst>
        </c:ser>
        <c:ser>
          <c:idx val="2"/>
          <c:order val="2"/>
          <c:tx>
            <c:strRef>
              <c:f>'PART I'!$B$283</c:f>
              <c:strCache>
                <c:ptCount val="1"/>
              </c:strCache>
            </c:strRef>
          </c:tx>
          <c:spPr>
            <a:ln w="25400">
              <a:noFill/>
            </a:ln>
          </c:spPr>
          <c:invertIfNegative val="0"/>
          <c:dLbls>
            <c:dLbl>
              <c:idx val="0"/>
              <c:layout>
                <c:manualLayout>
                  <c:x val="-0.133044427511508"/>
                  <c:y val="-6.5861690450054994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6C4E-7449-A483-E2093A21A65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I'!$D$283</c:f>
              <c:numCache>
                <c:formatCode>General</c:formatCode>
                <c:ptCount val="1"/>
              </c:numCache>
            </c:numRef>
          </c:xVal>
          <c:yVal>
            <c:numRef>
              <c:f>'PART I'!$F$283</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4-6C4E-7449-A483-E2093A21A655}"/>
            </c:ext>
          </c:extLst>
        </c:ser>
        <c:ser>
          <c:idx val="3"/>
          <c:order val="3"/>
          <c:tx>
            <c:strRef>
              <c:f>'PART I'!$B$284</c:f>
              <c:strCache>
                <c:ptCount val="1"/>
              </c:strCache>
            </c:strRef>
          </c:tx>
          <c:spPr>
            <a:ln w="25400">
              <a:noFill/>
            </a:ln>
          </c:spPr>
          <c:invertIfNegative val="0"/>
          <c:dLbls>
            <c:dLbl>
              <c:idx val="0"/>
              <c:layout>
                <c:manualLayout>
                  <c:x val="-2.6720412522879801E-2"/>
                  <c:y val="-8.342480790340280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6C4E-7449-A483-E2093A21A65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I'!$D$284</c:f>
              <c:numCache>
                <c:formatCode>General</c:formatCode>
                <c:ptCount val="1"/>
              </c:numCache>
            </c:numRef>
          </c:xVal>
          <c:yVal>
            <c:numRef>
              <c:f>'PART I'!$F$284</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6-6C4E-7449-A483-E2093A21A655}"/>
            </c:ext>
          </c:extLst>
        </c:ser>
        <c:ser>
          <c:idx val="4"/>
          <c:order val="4"/>
          <c:tx>
            <c:strRef>
              <c:f>'PART I'!$B$285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I'!$D$285</c:f>
              <c:numCache>
                <c:formatCode>General</c:formatCode>
                <c:ptCount val="1"/>
              </c:numCache>
            </c:numRef>
          </c:xVal>
          <c:yVal>
            <c:numRef>
              <c:f>'PART I'!$F$285</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7-6C4E-7449-A483-E2093A21A655}"/>
            </c:ext>
          </c:extLst>
        </c:ser>
        <c:ser>
          <c:idx val="5"/>
          <c:order val="5"/>
          <c:tx>
            <c:strRef>
              <c:f>'PART I'!$B$286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I'!$D$286</c:f>
              <c:numCache>
                <c:formatCode>General</c:formatCode>
                <c:ptCount val="1"/>
              </c:numCache>
            </c:numRef>
          </c:xVal>
          <c:yVal>
            <c:numRef>
              <c:f>'PART I'!$F$286</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8-6C4E-7449-A483-E2093A21A655}"/>
            </c:ext>
          </c:extLst>
        </c:ser>
        <c:ser>
          <c:idx val="6"/>
          <c:order val="6"/>
          <c:tx>
            <c:strRef>
              <c:f>'PART I'!$B$287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I'!$D$287</c:f>
              <c:numCache>
                <c:formatCode>General</c:formatCode>
                <c:ptCount val="1"/>
              </c:numCache>
            </c:numRef>
          </c:xVal>
          <c:yVal>
            <c:numRef>
              <c:f>'PART I'!$F$287</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9-6C4E-7449-A483-E2093A21A655}"/>
            </c:ext>
          </c:extLst>
        </c:ser>
        <c:ser>
          <c:idx val="7"/>
          <c:order val="7"/>
          <c:tx>
            <c:strRef>
              <c:f>'PART I'!$B$288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I'!$D$288</c:f>
              <c:numCache>
                <c:formatCode>General</c:formatCode>
                <c:ptCount val="1"/>
              </c:numCache>
            </c:numRef>
          </c:xVal>
          <c:yVal>
            <c:numRef>
              <c:f>'PART I'!$F$288</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A-6C4E-7449-A483-E2093A21A655}"/>
            </c:ext>
          </c:extLst>
        </c:ser>
        <c:ser>
          <c:idx val="8"/>
          <c:order val="8"/>
          <c:tx>
            <c:strRef>
              <c:f>'PART I'!$B$289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I'!$D$289</c:f>
              <c:numCache>
                <c:formatCode>General</c:formatCode>
                <c:ptCount val="1"/>
              </c:numCache>
            </c:numRef>
          </c:xVal>
          <c:yVal>
            <c:numRef>
              <c:f>'PART I'!$F$289</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B-6C4E-7449-A483-E2093A21A655}"/>
            </c:ext>
          </c:extLst>
        </c:ser>
        <c:ser>
          <c:idx val="9"/>
          <c:order val="9"/>
          <c:tx>
            <c:strRef>
              <c:f>'PART I'!$B$290</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I'!$D$290</c:f>
              <c:numCache>
                <c:formatCode>General</c:formatCode>
                <c:ptCount val="1"/>
              </c:numCache>
            </c:numRef>
          </c:xVal>
          <c:yVal>
            <c:numRef>
              <c:f>'PART I'!$F$290</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C-6C4E-7449-A483-E2093A21A655}"/>
            </c:ext>
          </c:extLst>
        </c:ser>
        <c:dLbls>
          <c:showLegendKey val="0"/>
          <c:showVal val="1"/>
          <c:showCatName val="1"/>
          <c:showSerName val="0"/>
          <c:showPercent val="0"/>
          <c:showBubbleSize val="0"/>
        </c:dLbls>
        <c:bubbleScale val="30"/>
        <c:showNegBubbles val="0"/>
        <c:axId val="453373104"/>
        <c:axId val="453375152"/>
      </c:bubbleChart>
      <c:valAx>
        <c:axId val="453373104"/>
        <c:scaling>
          <c:orientation val="minMax"/>
          <c:max val="10"/>
          <c:min val="0"/>
        </c:scaling>
        <c:delete val="1"/>
        <c:axPos val="b"/>
        <c:numFmt formatCode="General" sourceLinked="1"/>
        <c:majorTickMark val="out"/>
        <c:minorTickMark val="none"/>
        <c:tickLblPos val="nextTo"/>
        <c:crossAx val="453375152"/>
        <c:crosses val="autoZero"/>
        <c:crossBetween val="midCat"/>
      </c:valAx>
      <c:valAx>
        <c:axId val="453375152"/>
        <c:scaling>
          <c:orientation val="minMax"/>
          <c:max val="10"/>
          <c:min val="0"/>
        </c:scaling>
        <c:delete val="1"/>
        <c:axPos val="l"/>
        <c:numFmt formatCode="General" sourceLinked="1"/>
        <c:majorTickMark val="out"/>
        <c:minorTickMark val="none"/>
        <c:tickLblPos val="nextTo"/>
        <c:crossAx val="453373104"/>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'PART I'!$B$302</c:f>
              <c:strCache>
                <c:ptCount val="1"/>
              </c:strCache>
            </c:strRef>
          </c:tx>
          <c:invertIfNegative val="0"/>
          <c:dLbls>
            <c:dLbl>
              <c:idx val="0"/>
              <c:layout>
                <c:manualLayout>
                  <c:x val="-2.0622051766791698E-2"/>
                  <c:y val="-4.8081361468453203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443-1044-A930-33BAC7CE62B0}"/>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I'!$D$302</c:f>
              <c:numCache>
                <c:formatCode>General</c:formatCode>
                <c:ptCount val="1"/>
              </c:numCache>
            </c:numRef>
          </c:xVal>
          <c:yVal>
            <c:numRef>
              <c:f>'PART I'!$F$302</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1-4443-1044-A930-33BAC7CE62B0}"/>
            </c:ext>
          </c:extLst>
        </c:ser>
        <c:ser>
          <c:idx val="1"/>
          <c:order val="1"/>
          <c:tx>
            <c:strRef>
              <c:f>'PART I'!$B$303</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I'!$D$303</c:f>
              <c:numCache>
                <c:formatCode>General</c:formatCode>
                <c:ptCount val="1"/>
              </c:numCache>
            </c:numRef>
          </c:xVal>
          <c:yVal>
            <c:numRef>
              <c:f>'PART I'!$F$303</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2-4443-1044-A930-33BAC7CE62B0}"/>
            </c:ext>
          </c:extLst>
        </c:ser>
        <c:ser>
          <c:idx val="2"/>
          <c:order val="2"/>
          <c:tx>
            <c:strRef>
              <c:f>'PART I'!$B$304</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I'!$D$304</c:f>
              <c:numCache>
                <c:formatCode>General</c:formatCode>
                <c:ptCount val="1"/>
              </c:numCache>
            </c:numRef>
          </c:xVal>
          <c:yVal>
            <c:numRef>
              <c:f>'PART I'!$F$304</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3-4443-1044-A930-33BAC7CE62B0}"/>
            </c:ext>
          </c:extLst>
        </c:ser>
        <c:ser>
          <c:idx val="3"/>
          <c:order val="3"/>
          <c:tx>
            <c:strRef>
              <c:f>'PART I'!$B$305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I'!$D$305</c:f>
              <c:numCache>
                <c:formatCode>General</c:formatCode>
                <c:ptCount val="1"/>
              </c:numCache>
            </c:numRef>
          </c:xVal>
          <c:yVal>
            <c:numRef>
              <c:f>'PART I'!$F$305</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4-4443-1044-A930-33BAC7CE62B0}"/>
            </c:ext>
          </c:extLst>
        </c:ser>
        <c:ser>
          <c:idx val="5"/>
          <c:order val="4"/>
          <c:tx>
            <c:strRef>
              <c:f>'PART I'!$B$306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I'!$D$306</c:f>
              <c:numCache>
                <c:formatCode>General</c:formatCode>
                <c:ptCount val="1"/>
              </c:numCache>
            </c:numRef>
          </c:xVal>
          <c:yVal>
            <c:numRef>
              <c:f>'PART I'!$F$306</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5-4443-1044-A930-33BAC7CE62B0}"/>
            </c:ext>
          </c:extLst>
        </c:ser>
        <c:ser>
          <c:idx val="4"/>
          <c:order val="5"/>
          <c:tx>
            <c:strRef>
              <c:f>'PART I'!$B$307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I'!$D$307</c:f>
              <c:numCache>
                <c:formatCode>General</c:formatCode>
                <c:ptCount val="1"/>
              </c:numCache>
            </c:numRef>
          </c:xVal>
          <c:yVal>
            <c:numRef>
              <c:f>'PART I'!$F$307</c:f>
              <c:numCache>
                <c:formatCode>General</c:formatCode>
                <c:ptCount val="1"/>
              </c:numCache>
            </c:numRef>
          </c:yVal>
          <c:bubbleSize>
            <c:numLit>
              <c:formatCode>General</c:formatCode>
              <c:ptCount val="1"/>
              <c:pt idx="0">
                <c:v>1</c:v>
              </c:pt>
            </c:numLit>
          </c:bubbleSize>
          <c:bubble3D val="1"/>
          <c:extLst>
            <c:ext xmlns:c16="http://schemas.microsoft.com/office/drawing/2014/chart" uri="{C3380CC4-5D6E-409C-BE32-E72D297353CC}">
              <c16:uniqueId val="{00000006-4443-1044-A930-33BAC7CE62B0}"/>
            </c:ext>
          </c:extLst>
        </c:ser>
        <c:dLbls>
          <c:showLegendKey val="0"/>
          <c:showVal val="0"/>
          <c:showCatName val="0"/>
          <c:showSerName val="0"/>
          <c:showPercent val="0"/>
          <c:showBubbleSize val="0"/>
        </c:dLbls>
        <c:bubbleScale val="35"/>
        <c:showNegBubbles val="0"/>
        <c:axId val="453457328"/>
        <c:axId val="453459376"/>
      </c:bubbleChart>
      <c:valAx>
        <c:axId val="453457328"/>
        <c:scaling>
          <c:orientation val="minMax"/>
          <c:max val="10"/>
          <c:min val="0"/>
        </c:scaling>
        <c:delete val="1"/>
        <c:axPos val="b"/>
        <c:numFmt formatCode="General" sourceLinked="1"/>
        <c:majorTickMark val="out"/>
        <c:minorTickMark val="none"/>
        <c:tickLblPos val="nextTo"/>
        <c:crossAx val="453459376"/>
        <c:crosses val="autoZero"/>
        <c:crossBetween val="midCat"/>
      </c:valAx>
      <c:valAx>
        <c:axId val="453459376"/>
        <c:scaling>
          <c:orientation val="minMax"/>
          <c:max val="10"/>
          <c:min val="0"/>
        </c:scaling>
        <c:delete val="1"/>
        <c:axPos val="l"/>
        <c:numFmt formatCode="General" sourceLinked="1"/>
        <c:majorTickMark val="out"/>
        <c:minorTickMark val="none"/>
        <c:tickLblPos val="nextTo"/>
        <c:crossAx val="453457328"/>
        <c:crosses val="autoZero"/>
        <c:crossBetween val="midCat"/>
      </c:valAx>
    </c:plotArea>
    <c:plotVisOnly val="1"/>
    <c:dispBlanksAs val="gap"/>
    <c:showDLblsOverMax val="0"/>
  </c:chart>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EPS_EBIT!$D$6</c:f>
              <c:strCache>
                <c:ptCount val="1"/>
                <c:pt idx="0">
                  <c:v>Common Stock Financing</c:v>
                </c:pt>
              </c:strCache>
            </c:strRef>
          </c:tx>
          <c:marker>
            <c:symbol val="none"/>
          </c:marker>
          <c:cat>
            <c:numRef>
              <c:f>EPS_EBIT!$D$8:$F$8</c:f>
              <c:numCache>
                <c:formatCode>"$"#,##0;[Red]"$"#,##0</c:formatCode>
                <c:ptCount val="3"/>
                <c:pt idx="0">
                  <c:v>0</c:v>
                </c:pt>
                <c:pt idx="1">
                  <c:v>0</c:v>
                </c:pt>
                <c:pt idx="2">
                  <c:v>0</c:v>
                </c:pt>
              </c:numCache>
            </c:numRef>
          </c:cat>
          <c:val>
            <c:numRef>
              <c:f>EPS_EBIT!$D$14:$F$14</c:f>
              <c:numCache>
                <c:formatCode>"$"#,##0.00_);\("$"#,##0.00\)</c:formatCode>
                <c:ptCount val="3"/>
                <c:pt idx="0">
                  <c:v>0</c:v>
                </c:pt>
                <c:pt idx="1">
                  <c:v>0</c:v>
                </c:pt>
                <c:pt idx="2">
                  <c:v>0</c:v>
                </c:pt>
              </c:numCache>
            </c:numRef>
          </c:val>
          <c:smooth val="0"/>
          <c:extLst>
            <c:ext xmlns:c16="http://schemas.microsoft.com/office/drawing/2014/chart" uri="{C3380CC4-5D6E-409C-BE32-E72D297353CC}">
              <c16:uniqueId val="{00000000-63D4-C648-A469-207B31AF5341}"/>
            </c:ext>
          </c:extLst>
        </c:ser>
        <c:ser>
          <c:idx val="1"/>
          <c:order val="1"/>
          <c:tx>
            <c:strRef>
              <c:f>EPS_EBIT!$H$6</c:f>
              <c:strCache>
                <c:ptCount val="1"/>
                <c:pt idx="0">
                  <c:v>Debt Financing</c:v>
                </c:pt>
              </c:strCache>
            </c:strRef>
          </c:tx>
          <c:marker>
            <c:symbol val="none"/>
          </c:marker>
          <c:cat>
            <c:numRef>
              <c:f>EPS_EBIT!$D$8:$F$8</c:f>
              <c:numCache>
                <c:formatCode>"$"#,##0;[Red]"$"#,##0</c:formatCode>
                <c:ptCount val="3"/>
                <c:pt idx="0">
                  <c:v>0</c:v>
                </c:pt>
                <c:pt idx="1">
                  <c:v>0</c:v>
                </c:pt>
                <c:pt idx="2">
                  <c:v>0</c:v>
                </c:pt>
              </c:numCache>
            </c:numRef>
          </c:cat>
          <c:val>
            <c:numRef>
              <c:f>EPS_EBIT!$H$14:$J$14</c:f>
              <c:numCache>
                <c:formatCode>"$"#,##0.00_);\("$"#,##0.00\)</c:formatCode>
                <c:ptCount val="3"/>
                <c:pt idx="0">
                  <c:v>0</c:v>
                </c:pt>
                <c:pt idx="1">
                  <c:v>0</c:v>
                </c:pt>
                <c:pt idx="2">
                  <c:v>0</c:v>
                </c:pt>
              </c:numCache>
            </c:numRef>
          </c:val>
          <c:smooth val="0"/>
          <c:extLst>
            <c:ext xmlns:c16="http://schemas.microsoft.com/office/drawing/2014/chart" uri="{C3380CC4-5D6E-409C-BE32-E72D297353CC}">
              <c16:uniqueId val="{00000001-63D4-C648-A469-207B31AF5341}"/>
            </c:ext>
          </c:extLst>
        </c:ser>
        <c:dLbls>
          <c:showLegendKey val="0"/>
          <c:showVal val="0"/>
          <c:showCatName val="0"/>
          <c:showSerName val="0"/>
          <c:showPercent val="0"/>
          <c:showBubbleSize val="0"/>
        </c:dLbls>
        <c:smooth val="0"/>
        <c:axId val="458995152"/>
        <c:axId val="458997632"/>
      </c:lineChart>
      <c:catAx>
        <c:axId val="458995152"/>
        <c:scaling>
          <c:orientation val="minMax"/>
        </c:scaling>
        <c:delete val="0"/>
        <c:axPos val="b"/>
        <c:numFmt formatCode="&quot;$&quot;#,##0;[Red]&quot;$&quot;#,##0" sourceLinked="1"/>
        <c:majorTickMark val="out"/>
        <c:minorTickMark val="none"/>
        <c:tickLblPos val="nextTo"/>
        <c:crossAx val="458997632"/>
        <c:crosses val="autoZero"/>
        <c:auto val="1"/>
        <c:lblAlgn val="ctr"/>
        <c:lblOffset val="100"/>
        <c:noMultiLvlLbl val="0"/>
      </c:catAx>
      <c:valAx>
        <c:axId val="458997632"/>
        <c:scaling>
          <c:orientation val="minMax"/>
        </c:scaling>
        <c:delete val="0"/>
        <c:axPos val="l"/>
        <c:majorGridlines/>
        <c:numFmt formatCode="&quot;$&quot;#,##0.00_);\(&quot;$&quot;#,##0.00\)" sourceLinked="1"/>
        <c:majorTickMark val="out"/>
        <c:minorTickMark val="none"/>
        <c:tickLblPos val="nextTo"/>
        <c:crossAx val="4589951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PART I'!B155"/><Relationship Id="rId13" Type="http://schemas.openxmlformats.org/officeDocument/2006/relationships/hyperlink" Target="#'IFE '!A1"/><Relationship Id="rId18" Type="http://schemas.openxmlformats.org/officeDocument/2006/relationships/hyperlink" Target="#IE!B2"/><Relationship Id="rId3" Type="http://schemas.openxmlformats.org/officeDocument/2006/relationships/hyperlink" Target="#'PART I'!B39"/><Relationship Id="rId21" Type="http://schemas.openxmlformats.org/officeDocument/2006/relationships/hyperlink" Target="#SWOT!A2"/><Relationship Id="rId7" Type="http://schemas.openxmlformats.org/officeDocument/2006/relationships/hyperlink" Target="#'PART I'!B99"/><Relationship Id="rId12" Type="http://schemas.openxmlformats.org/officeDocument/2006/relationships/hyperlink" Target="#'PART I'!B317"/><Relationship Id="rId17" Type="http://schemas.openxmlformats.org/officeDocument/2006/relationships/hyperlink" Target="#BCG!B5"/><Relationship Id="rId2" Type="http://schemas.openxmlformats.org/officeDocument/2006/relationships/hyperlink" Target="#'PART I'!B255"/><Relationship Id="rId16" Type="http://schemas.openxmlformats.org/officeDocument/2006/relationships/hyperlink" Target="#CPM!C2"/><Relationship Id="rId20" Type="http://schemas.openxmlformats.org/officeDocument/2006/relationships/hyperlink" Target="#'Perceptual Map'!B2"/><Relationship Id="rId1" Type="http://schemas.openxmlformats.org/officeDocument/2006/relationships/hyperlink" Target="#'PART I'!B13"/><Relationship Id="rId6" Type="http://schemas.openxmlformats.org/officeDocument/2006/relationships/hyperlink" Target="#'PART I'!B311"/><Relationship Id="rId11" Type="http://schemas.openxmlformats.org/officeDocument/2006/relationships/hyperlink" Target="#'PART I'!B294"/><Relationship Id="rId5" Type="http://schemas.openxmlformats.org/officeDocument/2006/relationships/hyperlink" Target="#'PART I'!B81"/><Relationship Id="rId15" Type="http://schemas.openxmlformats.org/officeDocument/2006/relationships/hyperlink" Target="#'EFE '!A1"/><Relationship Id="rId23" Type="http://schemas.openxmlformats.org/officeDocument/2006/relationships/hyperlink" Target="#GRAND!B2"/><Relationship Id="rId10" Type="http://schemas.openxmlformats.org/officeDocument/2006/relationships/hyperlink" Target="#'PART I'!B181"/><Relationship Id="rId19" Type="http://schemas.openxmlformats.org/officeDocument/2006/relationships/hyperlink" Target="#SPACE!B2"/><Relationship Id="rId4" Type="http://schemas.openxmlformats.org/officeDocument/2006/relationships/hyperlink" Target="#'PART I'!B55"/><Relationship Id="rId9" Type="http://schemas.openxmlformats.org/officeDocument/2006/relationships/hyperlink" Target="#'PART I'!B131"/><Relationship Id="rId14" Type="http://schemas.openxmlformats.org/officeDocument/2006/relationships/hyperlink" Target="#'PART I'!A2"/><Relationship Id="rId22" Type="http://schemas.openxmlformats.org/officeDocument/2006/relationships/hyperlink" Target="#QSPM!B2"/></Relationships>
</file>

<file path=xl/drawings/_rels/drawing10.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PART I'!B182"/></Relationships>
</file>

<file path=xl/drawings/_rels/drawing11.xml.rels><?xml version="1.0" encoding="UTF-8" standalone="yes"?>
<Relationships xmlns="http://schemas.openxmlformats.org/package/2006/relationships"><Relationship Id="rId2" Type="http://schemas.openxmlformats.org/officeDocument/2006/relationships/hyperlink" Target="#'PART I'!B256"/><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PART I'!B299"/></Relationships>
</file>

<file path=xl/drawings/_rels/drawing14.xml.rels><?xml version="1.0" encoding="UTF-8" standalone="yes"?>
<Relationships xmlns="http://schemas.openxmlformats.org/package/2006/relationships"><Relationship Id="rId1" Type="http://schemas.openxmlformats.org/officeDocument/2006/relationships/hyperlink" Target="#'PART I'!B296"/></Relationships>
</file>

<file path=xl/drawings/_rels/drawing15.xml.rels><?xml version="1.0" encoding="UTF-8" standalone="yes"?>
<Relationships xmlns="http://schemas.openxmlformats.org/package/2006/relationships"><Relationship Id="rId1" Type="http://schemas.openxmlformats.org/officeDocument/2006/relationships/hyperlink" Target="#'PART I'!B317"/></Relationships>
</file>

<file path=xl/drawings/_rels/drawing16.xml.rels><?xml version="1.0" encoding="UTF-8" standalone="yes"?>
<Relationships xmlns="http://schemas.openxmlformats.org/package/2006/relationships"><Relationship Id="rId1" Type="http://schemas.openxmlformats.org/officeDocument/2006/relationships/hyperlink" Target="#'PART II'!B2"/></Relationships>
</file>

<file path=xl/drawings/_rels/drawing17.xml.rels><?xml version="1.0" encoding="UTF-8" standalone="yes"?>
<Relationships xmlns="http://schemas.openxmlformats.org/package/2006/relationships"><Relationship Id="rId1" Type="http://schemas.openxmlformats.org/officeDocument/2006/relationships/hyperlink" Target="#'PART II'!B71"/></Relationships>
</file>

<file path=xl/drawings/_rels/drawing18.xml.rels><?xml version="1.0" encoding="UTF-8" standalone="yes"?>
<Relationships xmlns="http://schemas.openxmlformats.org/package/2006/relationships"><Relationship Id="rId2" Type="http://schemas.openxmlformats.org/officeDocument/2006/relationships/hyperlink" Target="#'PART II'!B107"/><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hyperlink" Target="#'PART II'!B139"/></Relationships>
</file>

<file path=xl/drawings/_rels/drawing2.xml.rels><?xml version="1.0" encoding="UTF-8" standalone="yes"?>
<Relationships xmlns="http://schemas.openxmlformats.org/package/2006/relationships"><Relationship Id="rId8" Type="http://schemas.openxmlformats.org/officeDocument/2006/relationships/hyperlink" Target="#'PART II'!B139"/><Relationship Id="rId3" Type="http://schemas.openxmlformats.org/officeDocument/2006/relationships/hyperlink" Target="#'Financial Statements'!B18"/><Relationship Id="rId7" Type="http://schemas.openxmlformats.org/officeDocument/2006/relationships/hyperlink" Target="#'PART II'!B107"/><Relationship Id="rId2" Type="http://schemas.openxmlformats.org/officeDocument/2006/relationships/hyperlink" Target="#'Financial Statements'!B5"/><Relationship Id="rId1" Type="http://schemas.openxmlformats.org/officeDocument/2006/relationships/hyperlink" Target="#'PART II'!B2"/><Relationship Id="rId6" Type="http://schemas.openxmlformats.org/officeDocument/2006/relationships/hyperlink" Target="#'PART II'!B71"/><Relationship Id="rId5" Type="http://schemas.openxmlformats.org/officeDocument/2006/relationships/hyperlink" Target="#'Company Valuation'!B14"/><Relationship Id="rId10" Type="http://schemas.openxmlformats.org/officeDocument/2006/relationships/hyperlink" Target="#EPS_EBIT!C4"/><Relationship Id="rId4" Type="http://schemas.openxmlformats.org/officeDocument/2006/relationships/hyperlink" Target="#'Company Valuation'!B3"/><Relationship Id="rId9" Type="http://schemas.openxmlformats.org/officeDocument/2006/relationships/hyperlink" Target="#'PART II'!A2"/></Relationships>
</file>

<file path=xl/drawings/_rels/drawing20.xml.rels><?xml version="1.0" encoding="UTF-8" standalone="yes"?>
<Relationships xmlns="http://schemas.openxmlformats.org/package/2006/relationships"><Relationship Id="rId1" Type="http://schemas.openxmlformats.org/officeDocument/2006/relationships/hyperlink" Target="#'PART II'!A1"/></Relationships>
</file>

<file path=xl/drawings/_rels/drawing3.xml.rels><?xml version="1.0" encoding="UTF-8" standalone="yes"?>
<Relationships xmlns="http://schemas.openxmlformats.org/package/2006/relationships"><Relationship Id="rId1" Type="http://schemas.openxmlformats.org/officeDocument/2006/relationships/hyperlink" Target="#'PART I'!B26"/></Relationships>
</file>

<file path=xl/drawings/_rels/drawing4.xml.rels><?xml version="1.0" encoding="UTF-8" standalone="yes"?>
<Relationships xmlns="http://schemas.openxmlformats.org/package/2006/relationships"><Relationship Id="rId2" Type="http://schemas.openxmlformats.org/officeDocument/2006/relationships/hyperlink" Target="#'PART I'!B66"/><Relationship Id="rId1" Type="http://schemas.openxmlformats.org/officeDocument/2006/relationships/hyperlink" Target="#'PART I'!B68"/></Relationships>
</file>

<file path=xl/drawings/_rels/drawing5.xml.rels><?xml version="1.0" encoding="UTF-8" standalone="yes"?>
<Relationships xmlns="http://schemas.openxmlformats.org/package/2006/relationships"><Relationship Id="rId1" Type="http://schemas.openxmlformats.org/officeDocument/2006/relationships/hyperlink" Target="#'PART I'!D99"/></Relationships>
</file>

<file path=xl/drawings/_rels/drawing6.xml.rels><?xml version="1.0" encoding="UTF-8" standalone="yes"?>
<Relationships xmlns="http://schemas.openxmlformats.org/package/2006/relationships"><Relationship Id="rId3" Type="http://schemas.openxmlformats.org/officeDocument/2006/relationships/hyperlink" Target="#'PART I'!B144"/><Relationship Id="rId2" Type="http://schemas.openxmlformats.org/officeDocument/2006/relationships/hyperlink" Target="#'PART I'!D132"/><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hyperlink" Target="#'PART I'!B17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104775</xdr:rowOff>
    </xdr:from>
    <xdr:to>
      <xdr:col>6</xdr:col>
      <xdr:colOff>561975</xdr:colOff>
      <xdr:row>0</xdr:row>
      <xdr:rowOff>295275</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352426" y="104775"/>
          <a:ext cx="9439274" cy="190500"/>
        </a:xfrm>
        <a:prstGeom prst="rect">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Click The</a:t>
          </a:r>
          <a:r>
            <a:rPr lang="en-US" sz="1100" b="1" baseline="0">
              <a:solidFill>
                <a:sysClr val="windowText" lastClr="000000"/>
              </a:solidFill>
              <a:latin typeface="Times New Roman" panose="02020603050405020304" pitchFamily="18" charset="0"/>
              <a:cs typeface="Times New Roman" panose="02020603050405020304" pitchFamily="18" charset="0"/>
            </a:rPr>
            <a:t> Blue Buttons Below to Navigate Part 1 More Efficiently</a:t>
          </a:r>
        </a:p>
      </xdr:txBody>
    </xdr:sp>
    <xdr:clientData/>
  </xdr:twoCellAnchor>
  <xdr:twoCellAnchor>
    <xdr:from>
      <xdr:col>1</xdr:col>
      <xdr:colOff>66676</xdr:colOff>
      <xdr:row>0</xdr:row>
      <xdr:rowOff>342900</xdr:rowOff>
    </xdr:from>
    <xdr:to>
      <xdr:col>1</xdr:col>
      <xdr:colOff>1352550</xdr:colOff>
      <xdr:row>0</xdr:row>
      <xdr:rowOff>609600</xdr:rowOff>
    </xdr:to>
    <xdr:sp macro="" textlink="">
      <xdr:nvSpPr>
        <xdr:cNvPr id="12" name="Rounded Rectangle 11">
          <a:hlinkClick xmlns:r="http://schemas.openxmlformats.org/officeDocument/2006/relationships" r:id="rId1"/>
          <a:extLst>
            <a:ext uri="{FF2B5EF4-FFF2-40B4-BE49-F238E27FC236}">
              <a16:creationId xmlns:a16="http://schemas.microsoft.com/office/drawing/2014/main" id="{00000000-0008-0000-0000-00000C000000}"/>
            </a:ext>
          </a:extLst>
        </xdr:cNvPr>
        <xdr:cNvSpPr/>
      </xdr:nvSpPr>
      <xdr:spPr>
        <a:xfrm>
          <a:off x="409576" y="342900"/>
          <a:ext cx="1285874"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Strengths</a:t>
          </a: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1</xdr:col>
      <xdr:colOff>3362325</xdr:colOff>
      <xdr:row>0</xdr:row>
      <xdr:rowOff>695325</xdr:rowOff>
    </xdr:from>
    <xdr:to>
      <xdr:col>1</xdr:col>
      <xdr:colOff>4638674</xdr:colOff>
      <xdr:row>0</xdr:row>
      <xdr:rowOff>981075</xdr:rowOff>
    </xdr:to>
    <xdr:sp macro="" textlink="">
      <xdr:nvSpPr>
        <xdr:cNvPr id="20" name="Rounded Rectangle 19">
          <a:hlinkClick xmlns:r="http://schemas.openxmlformats.org/officeDocument/2006/relationships" r:id="rId2"/>
          <a:extLst>
            <a:ext uri="{FF2B5EF4-FFF2-40B4-BE49-F238E27FC236}">
              <a16:creationId xmlns:a16="http://schemas.microsoft.com/office/drawing/2014/main" id="{00000000-0008-0000-0000-000014000000}"/>
            </a:ext>
          </a:extLst>
        </xdr:cNvPr>
        <xdr:cNvSpPr/>
      </xdr:nvSpPr>
      <xdr:spPr>
        <a:xfrm>
          <a:off x="3705225" y="695325"/>
          <a:ext cx="1276349" cy="2857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Perceptual Maps</a:t>
          </a:r>
        </a:p>
        <a:p>
          <a:pPr algn="ctr"/>
          <a:endParaRPr lang="en-US" sz="1000">
            <a:latin typeface="Times New Roman" panose="02020603050405020304" pitchFamily="18" charset="0"/>
            <a:cs typeface="Times New Roman" panose="02020603050405020304" pitchFamily="18" charset="0"/>
          </a:endParaRPr>
        </a:p>
        <a:p>
          <a:pPr algn="l"/>
          <a:endParaRPr lang="en-US" sz="1000"/>
        </a:p>
      </xdr:txBody>
    </xdr:sp>
    <xdr:clientData/>
  </xdr:twoCellAnchor>
  <xdr:twoCellAnchor>
    <xdr:from>
      <xdr:col>1</xdr:col>
      <xdr:colOff>1809750</xdr:colOff>
      <xdr:row>0</xdr:row>
      <xdr:rowOff>333375</xdr:rowOff>
    </xdr:from>
    <xdr:to>
      <xdr:col>1</xdr:col>
      <xdr:colOff>3048001</xdr:colOff>
      <xdr:row>0</xdr:row>
      <xdr:rowOff>628650</xdr:rowOff>
    </xdr:to>
    <xdr:sp macro="" textlink="">
      <xdr:nvSpPr>
        <xdr:cNvPr id="21" name="Rounded Rectangle 20">
          <a:hlinkClick xmlns:r="http://schemas.openxmlformats.org/officeDocument/2006/relationships" r:id="rId3"/>
          <a:extLst>
            <a:ext uri="{FF2B5EF4-FFF2-40B4-BE49-F238E27FC236}">
              <a16:creationId xmlns:a16="http://schemas.microsoft.com/office/drawing/2014/main" id="{00000000-0008-0000-0000-000015000000}"/>
            </a:ext>
          </a:extLst>
        </xdr:cNvPr>
        <xdr:cNvSpPr/>
      </xdr:nvSpPr>
      <xdr:spPr>
        <a:xfrm>
          <a:off x="2152650" y="333375"/>
          <a:ext cx="1238251"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Weaknesses</a:t>
          </a:r>
        </a:p>
        <a:p>
          <a:pPr algn="l"/>
          <a:endParaRPr lang="en-US" sz="1000">
            <a:latin typeface="Times New Roman" panose="02020603050405020304" pitchFamily="18" charset="0"/>
            <a:cs typeface="Times New Roman" panose="02020603050405020304" pitchFamily="18" charset="0"/>
          </a:endParaRPr>
        </a:p>
        <a:p>
          <a:pPr algn="l"/>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xdr:col>
      <xdr:colOff>3371850</xdr:colOff>
      <xdr:row>0</xdr:row>
      <xdr:rowOff>371475</xdr:rowOff>
    </xdr:from>
    <xdr:to>
      <xdr:col>1</xdr:col>
      <xdr:colOff>4638675</xdr:colOff>
      <xdr:row>0</xdr:row>
      <xdr:rowOff>628650</xdr:rowOff>
    </xdr:to>
    <xdr:sp macro="" textlink="">
      <xdr:nvSpPr>
        <xdr:cNvPr id="22" name="Rounded Rectangle 21">
          <a:hlinkClick xmlns:r="http://schemas.openxmlformats.org/officeDocument/2006/relationships" r:id="rId4"/>
          <a:extLst>
            <a:ext uri="{FF2B5EF4-FFF2-40B4-BE49-F238E27FC236}">
              <a16:creationId xmlns:a16="http://schemas.microsoft.com/office/drawing/2014/main" id="{00000000-0008-0000-0000-000016000000}"/>
            </a:ext>
          </a:extLst>
        </xdr:cNvPr>
        <xdr:cNvSpPr/>
      </xdr:nvSpPr>
      <xdr:spPr>
        <a:xfrm>
          <a:off x="3714750" y="371475"/>
          <a:ext cx="1266825" cy="2571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latin typeface="Times New Roman" panose="02020603050405020304" pitchFamily="18" charset="0"/>
              <a:cs typeface="Times New Roman" panose="02020603050405020304" pitchFamily="18" charset="0"/>
            </a:rPr>
            <a:t>Opportunities</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5029200</xdr:colOff>
      <xdr:row>0</xdr:row>
      <xdr:rowOff>371475</xdr:rowOff>
    </xdr:from>
    <xdr:to>
      <xdr:col>1</xdr:col>
      <xdr:colOff>6200775</xdr:colOff>
      <xdr:row>0</xdr:row>
      <xdr:rowOff>638175</xdr:rowOff>
    </xdr:to>
    <xdr:sp macro="" textlink="">
      <xdr:nvSpPr>
        <xdr:cNvPr id="23" name="Rounded Rectangle 22">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5372100" y="371475"/>
          <a:ext cx="1171575"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Threats</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2</xdr:col>
      <xdr:colOff>142875</xdr:colOff>
      <xdr:row>0</xdr:row>
      <xdr:rowOff>685800</xdr:rowOff>
    </xdr:from>
    <xdr:to>
      <xdr:col>3</xdr:col>
      <xdr:colOff>685800</xdr:colOff>
      <xdr:row>0</xdr:row>
      <xdr:rowOff>981075</xdr:rowOff>
    </xdr:to>
    <xdr:sp macro="" textlink="">
      <xdr:nvSpPr>
        <xdr:cNvPr id="24" name="Rounded Rectangle 23">
          <a:hlinkClick xmlns:r="http://schemas.openxmlformats.org/officeDocument/2006/relationships" r:id="rId6"/>
          <a:extLst>
            <a:ext uri="{FF2B5EF4-FFF2-40B4-BE49-F238E27FC236}">
              <a16:creationId xmlns:a16="http://schemas.microsoft.com/office/drawing/2014/main" id="{00000000-0008-0000-0000-000018000000}"/>
            </a:ext>
          </a:extLst>
        </xdr:cNvPr>
        <xdr:cNvSpPr/>
      </xdr:nvSpPr>
      <xdr:spPr>
        <a:xfrm>
          <a:off x="6934200" y="685800"/>
          <a:ext cx="1133475"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SWOT</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2</xdr:col>
      <xdr:colOff>142875</xdr:colOff>
      <xdr:row>0</xdr:row>
      <xdr:rowOff>361950</xdr:rowOff>
    </xdr:from>
    <xdr:to>
      <xdr:col>4</xdr:col>
      <xdr:colOff>0</xdr:colOff>
      <xdr:row>0</xdr:row>
      <xdr:rowOff>609600</xdr:rowOff>
    </xdr:to>
    <xdr:sp macro="" textlink="">
      <xdr:nvSpPr>
        <xdr:cNvPr id="25" name="Rounded Rectangle 24">
          <a:hlinkClick xmlns:r="http://schemas.openxmlformats.org/officeDocument/2006/relationships" r:id="rId7"/>
          <a:extLst>
            <a:ext uri="{FF2B5EF4-FFF2-40B4-BE49-F238E27FC236}">
              <a16:creationId xmlns:a16="http://schemas.microsoft.com/office/drawing/2014/main" id="{00000000-0008-0000-0000-000019000000}"/>
            </a:ext>
          </a:extLst>
        </xdr:cNvPr>
        <xdr:cNvSpPr/>
      </xdr:nvSpPr>
      <xdr:spPr>
        <a:xfrm>
          <a:off x="6934200" y="361950"/>
          <a:ext cx="1143000" cy="2476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CPM</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47625</xdr:colOff>
      <xdr:row>0</xdr:row>
      <xdr:rowOff>676276</xdr:rowOff>
    </xdr:from>
    <xdr:to>
      <xdr:col>1</xdr:col>
      <xdr:colOff>1352550</xdr:colOff>
      <xdr:row>0</xdr:row>
      <xdr:rowOff>981076</xdr:rowOff>
    </xdr:to>
    <xdr:sp macro="" textlink="">
      <xdr:nvSpPr>
        <xdr:cNvPr id="26" name="Rounded Rectangle 25">
          <a:hlinkClick xmlns:r="http://schemas.openxmlformats.org/officeDocument/2006/relationships" r:id="rId8"/>
          <a:extLst>
            <a:ext uri="{FF2B5EF4-FFF2-40B4-BE49-F238E27FC236}">
              <a16:creationId xmlns:a16="http://schemas.microsoft.com/office/drawing/2014/main" id="{00000000-0008-0000-0000-00001A000000}"/>
            </a:ext>
          </a:extLst>
        </xdr:cNvPr>
        <xdr:cNvSpPr/>
      </xdr:nvSpPr>
      <xdr:spPr>
        <a:xfrm>
          <a:off x="390525" y="676276"/>
          <a:ext cx="1304925"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IE Matrix</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361950</xdr:rowOff>
    </xdr:from>
    <xdr:to>
      <xdr:col>7</xdr:col>
      <xdr:colOff>38100</xdr:colOff>
      <xdr:row>0</xdr:row>
      <xdr:rowOff>628650</xdr:rowOff>
    </xdr:to>
    <xdr:sp macro="" textlink="">
      <xdr:nvSpPr>
        <xdr:cNvPr id="27" name="Rounded Rectangle 26">
          <a:hlinkClick xmlns:r="http://schemas.openxmlformats.org/officeDocument/2006/relationships" r:id="rId9"/>
          <a:extLst>
            <a:ext uri="{FF2B5EF4-FFF2-40B4-BE49-F238E27FC236}">
              <a16:creationId xmlns:a16="http://schemas.microsoft.com/office/drawing/2014/main" id="{00000000-0008-0000-0000-00001B000000}"/>
            </a:ext>
          </a:extLst>
        </xdr:cNvPr>
        <xdr:cNvSpPr/>
      </xdr:nvSpPr>
      <xdr:spPr>
        <a:xfrm>
          <a:off x="8382001" y="361950"/>
          <a:ext cx="1123949"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BCG Matrix</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1809751</xdr:colOff>
      <xdr:row>0</xdr:row>
      <xdr:rowOff>685800</xdr:rowOff>
    </xdr:from>
    <xdr:to>
      <xdr:col>1</xdr:col>
      <xdr:colOff>3048001</xdr:colOff>
      <xdr:row>0</xdr:row>
      <xdr:rowOff>981075</xdr:rowOff>
    </xdr:to>
    <xdr:sp macro="" textlink="">
      <xdr:nvSpPr>
        <xdr:cNvPr id="28" name="Rounded Rectangle 27">
          <a:hlinkClick xmlns:r="http://schemas.openxmlformats.org/officeDocument/2006/relationships" r:id="rId10"/>
          <a:extLst>
            <a:ext uri="{FF2B5EF4-FFF2-40B4-BE49-F238E27FC236}">
              <a16:creationId xmlns:a16="http://schemas.microsoft.com/office/drawing/2014/main" id="{00000000-0008-0000-0000-00001C000000}"/>
            </a:ext>
          </a:extLst>
        </xdr:cNvPr>
        <xdr:cNvSpPr/>
      </xdr:nvSpPr>
      <xdr:spPr>
        <a:xfrm>
          <a:off x="2152651" y="685800"/>
          <a:ext cx="1238250"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SPACE</a:t>
          </a:r>
          <a:r>
            <a:rPr lang="en-US" sz="120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Matrix</a:t>
          </a: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1</xdr:col>
      <xdr:colOff>5048250</xdr:colOff>
      <xdr:row>0</xdr:row>
      <xdr:rowOff>685800</xdr:rowOff>
    </xdr:from>
    <xdr:to>
      <xdr:col>1</xdr:col>
      <xdr:colOff>6210300</xdr:colOff>
      <xdr:row>0</xdr:row>
      <xdr:rowOff>990600</xdr:rowOff>
    </xdr:to>
    <xdr:sp macro="" textlink="">
      <xdr:nvSpPr>
        <xdr:cNvPr id="29" name="Rounded Rectangle 28">
          <a:hlinkClick xmlns:r="http://schemas.openxmlformats.org/officeDocument/2006/relationships" r:id="rId11"/>
          <a:extLst>
            <a:ext uri="{FF2B5EF4-FFF2-40B4-BE49-F238E27FC236}">
              <a16:creationId xmlns:a16="http://schemas.microsoft.com/office/drawing/2014/main" id="{00000000-0008-0000-0000-00001D000000}"/>
            </a:ext>
          </a:extLst>
        </xdr:cNvPr>
        <xdr:cNvSpPr/>
      </xdr:nvSpPr>
      <xdr:spPr>
        <a:xfrm>
          <a:off x="5391150" y="685800"/>
          <a:ext cx="1162050"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GRAND </a:t>
          </a:r>
        </a:p>
        <a:p>
          <a:pPr algn="ctr"/>
          <a:endParaRPr lang="en-US" sz="1000"/>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685800</xdr:rowOff>
    </xdr:from>
    <xdr:to>
      <xdr:col>7</xdr:col>
      <xdr:colOff>47625</xdr:colOff>
      <xdr:row>0</xdr:row>
      <xdr:rowOff>990600</xdr:rowOff>
    </xdr:to>
    <xdr:sp macro="" textlink="">
      <xdr:nvSpPr>
        <xdr:cNvPr id="30" name="Rounded Rectangle 29">
          <a:hlinkClick xmlns:r="http://schemas.openxmlformats.org/officeDocument/2006/relationships" r:id="rId12"/>
          <a:extLst>
            <a:ext uri="{FF2B5EF4-FFF2-40B4-BE49-F238E27FC236}">
              <a16:creationId xmlns:a16="http://schemas.microsoft.com/office/drawing/2014/main" id="{00000000-0008-0000-0000-00001E000000}"/>
            </a:ext>
          </a:extLst>
        </xdr:cNvPr>
        <xdr:cNvSpPr/>
      </xdr:nvSpPr>
      <xdr:spPr>
        <a:xfrm>
          <a:off x="8382001" y="685800"/>
          <a:ext cx="1133474"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QSPM</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2266950</xdr:colOff>
      <xdr:row>21</xdr:row>
      <xdr:rowOff>66675</xdr:rowOff>
    </xdr:from>
    <xdr:to>
      <xdr:col>1</xdr:col>
      <xdr:colOff>3514725</xdr:colOff>
      <xdr:row>22</xdr:row>
      <xdr:rowOff>171450</xdr:rowOff>
    </xdr:to>
    <xdr:sp macro="" textlink="">
      <xdr:nvSpPr>
        <xdr:cNvPr id="2" name="Rounded Rectangle 1">
          <a:hlinkClick xmlns:r="http://schemas.openxmlformats.org/officeDocument/2006/relationships" r:id="rId13"/>
          <a:extLst>
            <a:ext uri="{FF2B5EF4-FFF2-40B4-BE49-F238E27FC236}">
              <a16:creationId xmlns:a16="http://schemas.microsoft.com/office/drawing/2014/main" id="{00000000-0008-0000-0000-000002000000}"/>
            </a:ext>
          </a:extLst>
        </xdr:cNvPr>
        <xdr:cNvSpPr/>
      </xdr:nvSpPr>
      <xdr:spPr>
        <a:xfrm>
          <a:off x="2609850" y="8753475"/>
          <a:ext cx="124777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View</a:t>
          </a:r>
          <a:r>
            <a:rPr lang="en-US" sz="1100" b="1" baseline="0">
              <a:solidFill>
                <a:sysClr val="windowText" lastClr="000000"/>
              </a:solidFill>
              <a:latin typeface="Times New Roman" panose="02020603050405020304" pitchFamily="18" charset="0"/>
              <a:cs typeface="Times New Roman" panose="02020603050405020304" pitchFamily="18" charset="0"/>
            </a:rPr>
            <a:t> IFE Matrix</a:t>
          </a:r>
          <a:endParaRPr lang="en-US" sz="11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1409700</xdr:colOff>
      <xdr:row>49</xdr:row>
      <xdr:rowOff>171450</xdr:rowOff>
    </xdr:from>
    <xdr:to>
      <xdr:col>1</xdr:col>
      <xdr:colOff>2981325</xdr:colOff>
      <xdr:row>51</xdr:row>
      <xdr:rowOff>76200</xdr:rowOff>
    </xdr:to>
    <xdr:sp macro="" textlink="">
      <xdr:nvSpPr>
        <xdr:cNvPr id="3" name="Rounded Rectangle 2">
          <a:hlinkClick xmlns:r="http://schemas.openxmlformats.org/officeDocument/2006/relationships" r:id="rId13"/>
          <a:extLst>
            <a:ext uri="{FF2B5EF4-FFF2-40B4-BE49-F238E27FC236}">
              <a16:creationId xmlns:a16="http://schemas.microsoft.com/office/drawing/2014/main" id="{00000000-0008-0000-0000-000003000000}"/>
            </a:ext>
          </a:extLst>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IFE Matrix</a:t>
          </a:r>
        </a:p>
      </xdr:txBody>
    </xdr:sp>
    <xdr:clientData/>
  </xdr:twoCellAnchor>
  <xdr:twoCellAnchor>
    <xdr:from>
      <xdr:col>7</xdr:col>
      <xdr:colOff>323850</xdr:colOff>
      <xdr:row>0</xdr:row>
      <xdr:rowOff>400050</xdr:rowOff>
    </xdr:from>
    <xdr:to>
      <xdr:col>9</xdr:col>
      <xdr:colOff>400050</xdr:colOff>
      <xdr:row>0</xdr:row>
      <xdr:rowOff>809625</xdr:rowOff>
    </xdr:to>
    <xdr:sp macro="" textlink="">
      <xdr:nvSpPr>
        <xdr:cNvPr id="4" name="Rounded Rectangle 3">
          <a:hlinkClick xmlns:r="http://schemas.openxmlformats.org/officeDocument/2006/relationships" r:id="rId14"/>
          <a:extLst>
            <a:ext uri="{FF2B5EF4-FFF2-40B4-BE49-F238E27FC236}">
              <a16:creationId xmlns:a16="http://schemas.microsoft.com/office/drawing/2014/main" id="{00000000-0008-0000-0000-000004000000}"/>
            </a:ext>
          </a:extLst>
        </xdr:cNvPr>
        <xdr:cNvSpPr/>
      </xdr:nvSpPr>
      <xdr:spPr>
        <a:xfrm>
          <a:off x="10077450" y="400050"/>
          <a:ext cx="1295400" cy="409575"/>
        </a:xfrm>
        <a:prstGeom prst="roundRect">
          <a:avLst/>
        </a:prstGeom>
        <a:solidFill>
          <a:schemeClr val="accen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600" b="1" u="sng">
              <a:solidFill>
                <a:schemeClr val="bg1"/>
              </a:solidFill>
              <a:latin typeface="Times New Roman" panose="02020603050405020304" pitchFamily="18" charset="0"/>
              <a:cs typeface="Times New Roman" panose="02020603050405020304" pitchFamily="18" charset="0"/>
            </a:rPr>
            <a:t>HOME</a:t>
          </a:r>
        </a:p>
      </xdr:txBody>
    </xdr:sp>
    <xdr:clientData/>
  </xdr:twoCellAnchor>
  <xdr:twoCellAnchor>
    <xdr:from>
      <xdr:col>1</xdr:col>
      <xdr:colOff>1409700</xdr:colOff>
      <xdr:row>91</xdr:row>
      <xdr:rowOff>171450</xdr:rowOff>
    </xdr:from>
    <xdr:to>
      <xdr:col>1</xdr:col>
      <xdr:colOff>2981325</xdr:colOff>
      <xdr:row>93</xdr:row>
      <xdr:rowOff>76200</xdr:rowOff>
    </xdr:to>
    <xdr:sp macro="" textlink="">
      <xdr:nvSpPr>
        <xdr:cNvPr id="18" name="Rounded Rectangle 17">
          <a:hlinkClick xmlns:r="http://schemas.openxmlformats.org/officeDocument/2006/relationships" r:id="rId15"/>
          <a:extLst>
            <a:ext uri="{FF2B5EF4-FFF2-40B4-BE49-F238E27FC236}">
              <a16:creationId xmlns:a16="http://schemas.microsoft.com/office/drawing/2014/main" id="{00000000-0008-0000-0000-000012000000}"/>
            </a:ext>
          </a:extLst>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4829175</xdr:colOff>
      <xdr:row>63</xdr:row>
      <xdr:rowOff>28575</xdr:rowOff>
    </xdr:from>
    <xdr:to>
      <xdr:col>1</xdr:col>
      <xdr:colOff>6400800</xdr:colOff>
      <xdr:row>64</xdr:row>
      <xdr:rowOff>152400</xdr:rowOff>
    </xdr:to>
    <xdr:sp macro="" textlink="">
      <xdr:nvSpPr>
        <xdr:cNvPr id="19" name="Rounded Rectangle 18">
          <a:hlinkClick xmlns:r="http://schemas.openxmlformats.org/officeDocument/2006/relationships" r:id="rId15"/>
          <a:extLst>
            <a:ext uri="{FF2B5EF4-FFF2-40B4-BE49-F238E27FC236}">
              <a16:creationId xmlns:a16="http://schemas.microsoft.com/office/drawing/2014/main" id="{00000000-0008-0000-0000-000013000000}"/>
            </a:ext>
          </a:extLst>
        </xdr:cNvPr>
        <xdr:cNvSpPr/>
      </xdr:nvSpPr>
      <xdr:spPr>
        <a:xfrm>
          <a:off x="5172075" y="1868805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2095500</xdr:colOff>
      <xdr:row>107</xdr:row>
      <xdr:rowOff>9525</xdr:rowOff>
    </xdr:from>
    <xdr:to>
      <xdr:col>1</xdr:col>
      <xdr:colOff>3743325</xdr:colOff>
      <xdr:row>108</xdr:row>
      <xdr:rowOff>114300</xdr:rowOff>
    </xdr:to>
    <xdr:sp macro="" textlink="">
      <xdr:nvSpPr>
        <xdr:cNvPr id="31" name="Rounded Rectangle 30">
          <a:hlinkClick xmlns:r="http://schemas.openxmlformats.org/officeDocument/2006/relationships" r:id="rId16"/>
          <a:extLst>
            <a:ext uri="{FF2B5EF4-FFF2-40B4-BE49-F238E27FC236}">
              <a16:creationId xmlns:a16="http://schemas.microsoft.com/office/drawing/2014/main" id="{00000000-0008-0000-0000-00001F000000}"/>
            </a:ext>
          </a:extLst>
        </xdr:cNvPr>
        <xdr:cNvSpPr/>
      </xdr:nvSpPr>
      <xdr:spPr>
        <a:xfrm>
          <a:off x="2438400" y="30861000"/>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1647825</xdr:colOff>
      <xdr:row>126</xdr:row>
      <xdr:rowOff>28575</xdr:rowOff>
    </xdr:from>
    <xdr:to>
      <xdr:col>1</xdr:col>
      <xdr:colOff>3295650</xdr:colOff>
      <xdr:row>127</xdr:row>
      <xdr:rowOff>133350</xdr:rowOff>
    </xdr:to>
    <xdr:sp macro="" textlink="">
      <xdr:nvSpPr>
        <xdr:cNvPr id="32" name="Rounded Rectangle 31">
          <a:hlinkClick xmlns:r="http://schemas.openxmlformats.org/officeDocument/2006/relationships" r:id="rId16"/>
          <a:extLst>
            <a:ext uri="{FF2B5EF4-FFF2-40B4-BE49-F238E27FC236}">
              <a16:creationId xmlns:a16="http://schemas.microsoft.com/office/drawing/2014/main" id="{00000000-0008-0000-0000-000020000000}"/>
            </a:ext>
          </a:extLst>
        </xdr:cNvPr>
        <xdr:cNvSpPr/>
      </xdr:nvSpPr>
      <xdr:spPr>
        <a:xfrm>
          <a:off x="1990725" y="3494722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5</xdr:col>
      <xdr:colOff>0</xdr:colOff>
      <xdr:row>140</xdr:row>
      <xdr:rowOff>0</xdr:rowOff>
    </xdr:from>
    <xdr:to>
      <xdr:col>7</xdr:col>
      <xdr:colOff>647700</xdr:colOff>
      <xdr:row>140</xdr:row>
      <xdr:rowOff>304800</xdr:rowOff>
    </xdr:to>
    <xdr:sp macro="" textlink="">
      <xdr:nvSpPr>
        <xdr:cNvPr id="45" name="Rounded Rectangle 44">
          <a:hlinkClick xmlns:r="http://schemas.openxmlformats.org/officeDocument/2006/relationships" r:id="rId17"/>
          <a:extLst>
            <a:ext uri="{FF2B5EF4-FFF2-40B4-BE49-F238E27FC236}">
              <a16:creationId xmlns:a16="http://schemas.microsoft.com/office/drawing/2014/main" id="{00000000-0008-0000-0000-00002D000000}"/>
            </a:ext>
          </a:extLst>
        </xdr:cNvPr>
        <xdr:cNvSpPr/>
      </xdr:nvSpPr>
      <xdr:spPr>
        <a:xfrm>
          <a:off x="8353425" y="41748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1</xdr:col>
      <xdr:colOff>2066925</xdr:colOff>
      <xdr:row>150</xdr:row>
      <xdr:rowOff>0</xdr:rowOff>
    </xdr:from>
    <xdr:to>
      <xdr:col>1</xdr:col>
      <xdr:colOff>3714750</xdr:colOff>
      <xdr:row>151</xdr:row>
      <xdr:rowOff>104775</xdr:rowOff>
    </xdr:to>
    <xdr:sp macro="" textlink="">
      <xdr:nvSpPr>
        <xdr:cNvPr id="46" name="Rounded Rectangle 45">
          <a:hlinkClick xmlns:r="http://schemas.openxmlformats.org/officeDocument/2006/relationships" r:id="rId17"/>
          <a:extLst>
            <a:ext uri="{FF2B5EF4-FFF2-40B4-BE49-F238E27FC236}">
              <a16:creationId xmlns:a16="http://schemas.microsoft.com/office/drawing/2014/main" id="{00000000-0008-0000-0000-00002E000000}"/>
            </a:ext>
          </a:extLst>
        </xdr:cNvPr>
        <xdr:cNvSpPr/>
      </xdr:nvSpPr>
      <xdr:spPr>
        <a:xfrm>
          <a:off x="2409825" y="45177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5</xdr:col>
      <xdr:colOff>0</xdr:colOff>
      <xdr:row>164</xdr:row>
      <xdr:rowOff>0</xdr:rowOff>
    </xdr:from>
    <xdr:to>
      <xdr:col>7</xdr:col>
      <xdr:colOff>647700</xdr:colOff>
      <xdr:row>165</xdr:row>
      <xdr:rowOff>0</xdr:rowOff>
    </xdr:to>
    <xdr:sp macro="" textlink="">
      <xdr:nvSpPr>
        <xdr:cNvPr id="47" name="Rounded Rectangle 46">
          <a:hlinkClick xmlns:r="http://schemas.openxmlformats.org/officeDocument/2006/relationships" r:id="rId18"/>
          <a:extLst>
            <a:ext uri="{FF2B5EF4-FFF2-40B4-BE49-F238E27FC236}">
              <a16:creationId xmlns:a16="http://schemas.microsoft.com/office/drawing/2014/main" id="{00000000-0008-0000-0000-00002F000000}"/>
            </a:ext>
          </a:extLst>
        </xdr:cNvPr>
        <xdr:cNvSpPr/>
      </xdr:nvSpPr>
      <xdr:spPr>
        <a:xfrm>
          <a:off x="8391525" y="488823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1743075</xdr:colOff>
      <xdr:row>176</xdr:row>
      <xdr:rowOff>190500</xdr:rowOff>
    </xdr:from>
    <xdr:to>
      <xdr:col>1</xdr:col>
      <xdr:colOff>3390900</xdr:colOff>
      <xdr:row>178</xdr:row>
      <xdr:rowOff>0</xdr:rowOff>
    </xdr:to>
    <xdr:sp macro="" textlink="">
      <xdr:nvSpPr>
        <xdr:cNvPr id="52" name="Rounded Rectangle 51">
          <a:hlinkClick xmlns:r="http://schemas.openxmlformats.org/officeDocument/2006/relationships" r:id="rId18"/>
          <a:extLst>
            <a:ext uri="{FF2B5EF4-FFF2-40B4-BE49-F238E27FC236}">
              <a16:creationId xmlns:a16="http://schemas.microsoft.com/office/drawing/2014/main" id="{00000000-0008-0000-0000-000034000000}"/>
            </a:ext>
          </a:extLst>
        </xdr:cNvPr>
        <xdr:cNvSpPr/>
      </xdr:nvSpPr>
      <xdr:spPr>
        <a:xfrm>
          <a:off x="2085975" y="526446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184</xdr:row>
      <xdr:rowOff>0</xdr:rowOff>
    </xdr:from>
    <xdr:to>
      <xdr:col>6</xdr:col>
      <xdr:colOff>28575</xdr:colOff>
      <xdr:row>184</xdr:row>
      <xdr:rowOff>209550</xdr:rowOff>
    </xdr:to>
    <xdr:sp macro="" textlink="">
      <xdr:nvSpPr>
        <xdr:cNvPr id="56" name="Rounded Rectangle 55">
          <a:hlinkClick xmlns:r="http://schemas.openxmlformats.org/officeDocument/2006/relationships" r:id="rId19"/>
          <a:extLst>
            <a:ext uri="{FF2B5EF4-FFF2-40B4-BE49-F238E27FC236}">
              <a16:creationId xmlns:a16="http://schemas.microsoft.com/office/drawing/2014/main" id="{00000000-0008-0000-0000-000038000000}"/>
            </a:ext>
          </a:extLst>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1847850</xdr:colOff>
      <xdr:row>251</xdr:row>
      <xdr:rowOff>190500</xdr:rowOff>
    </xdr:from>
    <xdr:to>
      <xdr:col>1</xdr:col>
      <xdr:colOff>3495675</xdr:colOff>
      <xdr:row>253</xdr:row>
      <xdr:rowOff>0</xdr:rowOff>
    </xdr:to>
    <xdr:sp macro="" textlink="">
      <xdr:nvSpPr>
        <xdr:cNvPr id="57" name="Rounded Rectangle 56">
          <a:hlinkClick xmlns:r="http://schemas.openxmlformats.org/officeDocument/2006/relationships" r:id="rId19"/>
          <a:extLst>
            <a:ext uri="{FF2B5EF4-FFF2-40B4-BE49-F238E27FC236}">
              <a16:creationId xmlns:a16="http://schemas.microsoft.com/office/drawing/2014/main" id="{00000000-0008-0000-0000-000039000000}"/>
            </a:ext>
          </a:extLst>
        </xdr:cNvPr>
        <xdr:cNvSpPr/>
      </xdr:nvSpPr>
      <xdr:spPr>
        <a:xfrm>
          <a:off x="2190750" y="699039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258</xdr:row>
      <xdr:rowOff>0</xdr:rowOff>
    </xdr:from>
    <xdr:to>
      <xdr:col>6</xdr:col>
      <xdr:colOff>28575</xdr:colOff>
      <xdr:row>258</xdr:row>
      <xdr:rowOff>209550</xdr:rowOff>
    </xdr:to>
    <xdr:sp macro="" textlink="">
      <xdr:nvSpPr>
        <xdr:cNvPr id="58" name="Rounded Rectangle 57">
          <a:hlinkClick xmlns:r="http://schemas.openxmlformats.org/officeDocument/2006/relationships" r:id="rId20"/>
          <a:extLst>
            <a:ext uri="{FF2B5EF4-FFF2-40B4-BE49-F238E27FC236}">
              <a16:creationId xmlns:a16="http://schemas.microsoft.com/office/drawing/2014/main" id="{00000000-0008-0000-0000-00003A000000}"/>
            </a:ext>
          </a:extLst>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1866900</xdr:colOff>
      <xdr:row>291</xdr:row>
      <xdr:rowOff>19050</xdr:rowOff>
    </xdr:from>
    <xdr:to>
      <xdr:col>1</xdr:col>
      <xdr:colOff>3590925</xdr:colOff>
      <xdr:row>292</xdr:row>
      <xdr:rowOff>28575</xdr:rowOff>
    </xdr:to>
    <xdr:sp macro="" textlink="">
      <xdr:nvSpPr>
        <xdr:cNvPr id="62" name="Rounded Rectangle 61">
          <a:hlinkClick xmlns:r="http://schemas.openxmlformats.org/officeDocument/2006/relationships" r:id="rId20"/>
          <a:extLst>
            <a:ext uri="{FF2B5EF4-FFF2-40B4-BE49-F238E27FC236}">
              <a16:creationId xmlns:a16="http://schemas.microsoft.com/office/drawing/2014/main" id="{00000000-0008-0000-0000-00003E000000}"/>
            </a:ext>
          </a:extLst>
        </xdr:cNvPr>
        <xdr:cNvSpPr/>
      </xdr:nvSpPr>
      <xdr:spPr>
        <a:xfrm>
          <a:off x="2209800" y="8099107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1504950</xdr:colOff>
      <xdr:row>313</xdr:row>
      <xdr:rowOff>152400</xdr:rowOff>
    </xdr:from>
    <xdr:to>
      <xdr:col>1</xdr:col>
      <xdr:colOff>3228975</xdr:colOff>
      <xdr:row>314</xdr:row>
      <xdr:rowOff>161925</xdr:rowOff>
    </xdr:to>
    <xdr:sp macro="" textlink="">
      <xdr:nvSpPr>
        <xdr:cNvPr id="63" name="Rounded Rectangle 62">
          <a:hlinkClick xmlns:r="http://schemas.openxmlformats.org/officeDocument/2006/relationships" r:id="rId21"/>
          <a:extLst>
            <a:ext uri="{FF2B5EF4-FFF2-40B4-BE49-F238E27FC236}">
              <a16:creationId xmlns:a16="http://schemas.microsoft.com/office/drawing/2014/main" id="{00000000-0008-0000-0000-00003F000000}"/>
            </a:ext>
          </a:extLst>
        </xdr:cNvPr>
        <xdr:cNvSpPr/>
      </xdr:nvSpPr>
      <xdr:spPr>
        <a:xfrm>
          <a:off x="1847850" y="860298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SWOT</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320</xdr:row>
      <xdr:rowOff>0</xdr:rowOff>
    </xdr:from>
    <xdr:to>
      <xdr:col>6</xdr:col>
      <xdr:colOff>28575</xdr:colOff>
      <xdr:row>320</xdr:row>
      <xdr:rowOff>209550</xdr:rowOff>
    </xdr:to>
    <xdr:sp macro="" textlink="">
      <xdr:nvSpPr>
        <xdr:cNvPr id="64" name="Rounded Rectangle 63">
          <a:hlinkClick xmlns:r="http://schemas.openxmlformats.org/officeDocument/2006/relationships" r:id="rId22"/>
          <a:extLst>
            <a:ext uri="{FF2B5EF4-FFF2-40B4-BE49-F238E27FC236}">
              <a16:creationId xmlns:a16="http://schemas.microsoft.com/office/drawing/2014/main" id="{00000000-0008-0000-0000-000040000000}"/>
            </a:ext>
          </a:extLst>
        </xdr:cNvPr>
        <xdr:cNvSpPr/>
      </xdr:nvSpPr>
      <xdr:spPr>
        <a:xfrm>
          <a:off x="7400925" y="712851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296</xdr:row>
      <xdr:rowOff>0</xdr:rowOff>
    </xdr:from>
    <xdr:to>
      <xdr:col>7</xdr:col>
      <xdr:colOff>333375</xdr:colOff>
      <xdr:row>297</xdr:row>
      <xdr:rowOff>9525</xdr:rowOff>
    </xdr:to>
    <xdr:sp macro="" textlink="">
      <xdr:nvSpPr>
        <xdr:cNvPr id="76" name="Rounded Rectangle 75">
          <a:hlinkClick xmlns:r="http://schemas.openxmlformats.org/officeDocument/2006/relationships" r:id="rId23"/>
          <a:extLst>
            <a:ext uri="{FF2B5EF4-FFF2-40B4-BE49-F238E27FC236}">
              <a16:creationId xmlns:a16="http://schemas.microsoft.com/office/drawing/2014/main" id="{00000000-0008-0000-0000-00004C000000}"/>
            </a:ext>
          </a:extLst>
        </xdr:cNvPr>
        <xdr:cNvSpPr/>
      </xdr:nvSpPr>
      <xdr:spPr>
        <a:xfrm>
          <a:off x="8039100" y="821150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1514475</xdr:colOff>
      <xdr:row>307</xdr:row>
      <xdr:rowOff>114300</xdr:rowOff>
    </xdr:from>
    <xdr:to>
      <xdr:col>1</xdr:col>
      <xdr:colOff>3238500</xdr:colOff>
      <xdr:row>308</xdr:row>
      <xdr:rowOff>123825</xdr:rowOff>
    </xdr:to>
    <xdr:sp macro="" textlink="">
      <xdr:nvSpPr>
        <xdr:cNvPr id="78" name="Rounded Rectangle 77">
          <a:hlinkClick xmlns:r="http://schemas.openxmlformats.org/officeDocument/2006/relationships" r:id="rId23"/>
          <a:extLst>
            <a:ext uri="{FF2B5EF4-FFF2-40B4-BE49-F238E27FC236}">
              <a16:creationId xmlns:a16="http://schemas.microsoft.com/office/drawing/2014/main" id="{00000000-0008-0000-0000-00004E000000}"/>
            </a:ext>
          </a:extLst>
        </xdr:cNvPr>
        <xdr:cNvSpPr/>
      </xdr:nvSpPr>
      <xdr:spPr>
        <a:xfrm>
          <a:off x="1857375" y="846296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904875</xdr:colOff>
      <xdr:row>380</xdr:row>
      <xdr:rowOff>171450</xdr:rowOff>
    </xdr:from>
    <xdr:to>
      <xdr:col>1</xdr:col>
      <xdr:colOff>2695575</xdr:colOff>
      <xdr:row>381</xdr:row>
      <xdr:rowOff>180975</xdr:rowOff>
    </xdr:to>
    <xdr:sp macro="" textlink="">
      <xdr:nvSpPr>
        <xdr:cNvPr id="34" name="Rounded Rectangle 33">
          <a:hlinkClick xmlns:r="http://schemas.openxmlformats.org/officeDocument/2006/relationships" r:id="rId22"/>
          <a:extLst>
            <a:ext uri="{FF2B5EF4-FFF2-40B4-BE49-F238E27FC236}">
              <a16:creationId xmlns:a16="http://schemas.microsoft.com/office/drawing/2014/main" id="{00000000-0008-0000-0000-000022000000}"/>
            </a:ext>
          </a:extLst>
        </xdr:cNvPr>
        <xdr:cNvSpPr/>
      </xdr:nvSpPr>
      <xdr:spPr>
        <a:xfrm>
          <a:off x="1247775" y="104908350"/>
          <a:ext cx="1790700"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314324</xdr:colOff>
      <xdr:row>2</xdr:row>
      <xdr:rowOff>104775</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a:off x="3695699" y="200025"/>
          <a:ext cx="14954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xdr:col>
      <xdr:colOff>0</xdr:colOff>
      <xdr:row>11</xdr:row>
      <xdr:rowOff>0</xdr:rowOff>
    </xdr:from>
    <xdr:to>
      <xdr:col>8</xdr:col>
      <xdr:colOff>304800</xdr:colOff>
      <xdr:row>25</xdr:row>
      <xdr:rowOff>76200</xdr:rowOff>
    </xdr:to>
    <xdr:graphicFrame macro="">
      <xdr:nvGraphicFramePr>
        <xdr:cNvPr id="7" name="Chart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266700</xdr:colOff>
      <xdr:row>9</xdr:row>
      <xdr:rowOff>133350</xdr:rowOff>
    </xdr:from>
    <xdr:to>
      <xdr:col>5</xdr:col>
      <xdr:colOff>19050</xdr:colOff>
      <xdr:row>10</xdr:row>
      <xdr:rowOff>171450</xdr:rowOff>
    </xdr:to>
    <xdr:sp macro="" textlink="">
      <xdr:nvSpPr>
        <xdr:cNvPr id="8" name="Rectangle 7">
          <a:extLst>
            <a:ext uri="{FF2B5EF4-FFF2-40B4-BE49-F238E27FC236}">
              <a16:creationId xmlns:a16="http://schemas.microsoft.com/office/drawing/2014/main" id="{00000000-0008-0000-0700-000008000000}"/>
            </a:ext>
          </a:extLst>
        </xdr:cNvPr>
        <xdr:cNvSpPr/>
      </xdr:nvSpPr>
      <xdr:spPr>
        <a:xfrm>
          <a:off x="2705100" y="2171700"/>
          <a:ext cx="3619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FP</a:t>
          </a:r>
        </a:p>
        <a:p>
          <a:pPr algn="ctr"/>
          <a:endParaRPr lang="en-US" sz="1100"/>
        </a:p>
      </xdr:txBody>
    </xdr:sp>
    <xdr:clientData/>
  </xdr:twoCellAnchor>
  <xdr:twoCellAnchor>
    <xdr:from>
      <xdr:col>4</xdr:col>
      <xdr:colOff>266700</xdr:colOff>
      <xdr:row>25</xdr:row>
      <xdr:rowOff>95250</xdr:rowOff>
    </xdr:from>
    <xdr:to>
      <xdr:col>5</xdr:col>
      <xdr:colOff>19050</xdr:colOff>
      <xdr:row>26</xdr:row>
      <xdr:rowOff>123825</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2705100" y="5181600"/>
          <a:ext cx="361950" cy="2190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SP</a:t>
          </a:r>
        </a:p>
        <a:p>
          <a:pPr algn="r"/>
          <a:endParaRPr lang="en-US" sz="1100"/>
        </a:p>
        <a:p>
          <a:pPr algn="r"/>
          <a:endParaRPr lang="en-US" sz="1100"/>
        </a:p>
      </xdr:txBody>
    </xdr:sp>
    <xdr:clientData/>
  </xdr:twoCellAnchor>
  <xdr:twoCellAnchor>
    <xdr:from>
      <xdr:col>0</xdr:col>
      <xdr:colOff>228599</xdr:colOff>
      <xdr:row>17</xdr:row>
      <xdr:rowOff>104774</xdr:rowOff>
    </xdr:from>
    <xdr:to>
      <xdr:col>0</xdr:col>
      <xdr:colOff>590550</xdr:colOff>
      <xdr:row>18</xdr:row>
      <xdr:rowOff>152400</xdr:rowOff>
    </xdr:to>
    <xdr:sp macro="" textlink="">
      <xdr:nvSpPr>
        <xdr:cNvPr id="11" name="Rectangle 10">
          <a:extLst>
            <a:ext uri="{FF2B5EF4-FFF2-40B4-BE49-F238E27FC236}">
              <a16:creationId xmlns:a16="http://schemas.microsoft.com/office/drawing/2014/main" id="{00000000-0008-0000-0700-00000B000000}"/>
            </a:ext>
          </a:extLst>
        </xdr:cNvPr>
        <xdr:cNvSpPr/>
      </xdr:nvSpPr>
      <xdr:spPr>
        <a:xfrm>
          <a:off x="228599" y="3667124"/>
          <a:ext cx="361951" cy="2381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CP</a:t>
          </a:r>
        </a:p>
        <a:p>
          <a:pPr algn="l"/>
          <a:endParaRPr lang="en-US" sz="1100"/>
        </a:p>
      </xdr:txBody>
    </xdr:sp>
    <xdr:clientData/>
  </xdr:twoCellAnchor>
  <xdr:twoCellAnchor>
    <xdr:from>
      <xdr:col>8</xdr:col>
      <xdr:colOff>323850</xdr:colOff>
      <xdr:row>17</xdr:row>
      <xdr:rowOff>142875</xdr:rowOff>
    </xdr:from>
    <xdr:to>
      <xdr:col>9</xdr:col>
      <xdr:colOff>38100</xdr:colOff>
      <xdr:row>18</xdr:row>
      <xdr:rowOff>180975</xdr:rowOff>
    </xdr:to>
    <xdr:sp macro="" textlink="">
      <xdr:nvSpPr>
        <xdr:cNvPr id="12" name="Rectangle 11">
          <a:extLst>
            <a:ext uri="{FF2B5EF4-FFF2-40B4-BE49-F238E27FC236}">
              <a16:creationId xmlns:a16="http://schemas.microsoft.com/office/drawing/2014/main" id="{00000000-0008-0000-0700-00000C000000}"/>
            </a:ext>
          </a:extLst>
        </xdr:cNvPr>
        <xdr:cNvSpPr/>
      </xdr:nvSpPr>
      <xdr:spPr>
        <a:xfrm>
          <a:off x="5200650" y="3705225"/>
          <a:ext cx="3238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IP</a:t>
          </a:r>
        </a:p>
        <a:p>
          <a:pPr algn="ctr"/>
          <a:endParaRPr lang="en-US" sz="1100"/>
        </a:p>
        <a:p>
          <a:pPr algn="ctr"/>
          <a:r>
            <a:rPr lang="en-US" sz="1100"/>
            <a:t>IPIP</a:t>
          </a:r>
        </a:p>
      </xdr:txBody>
    </xdr:sp>
    <xdr:clientData/>
  </xdr:twoCellAnchor>
  <xdr:twoCellAnchor>
    <xdr:from>
      <xdr:col>1</xdr:col>
      <xdr:colOff>19049</xdr:colOff>
      <xdr:row>23</xdr:row>
      <xdr:rowOff>180975</xdr:rowOff>
    </xdr:from>
    <xdr:to>
      <xdr:col>2</xdr:col>
      <xdr:colOff>381000</xdr:colOff>
      <xdr:row>25</xdr:row>
      <xdr:rowOff>57150</xdr:rowOff>
    </xdr:to>
    <xdr:sp macro="" textlink="">
      <xdr:nvSpPr>
        <xdr:cNvPr id="13" name="Rectangle 12">
          <a:extLst>
            <a:ext uri="{FF2B5EF4-FFF2-40B4-BE49-F238E27FC236}">
              <a16:creationId xmlns:a16="http://schemas.microsoft.com/office/drawing/2014/main" id="{00000000-0008-0000-0700-00000D000000}"/>
            </a:ext>
          </a:extLst>
        </xdr:cNvPr>
        <xdr:cNvSpPr/>
      </xdr:nvSpPr>
      <xdr:spPr>
        <a:xfrm>
          <a:off x="628649" y="4886325"/>
          <a:ext cx="971551"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Defensive</a:t>
          </a:r>
        </a:p>
      </xdr:txBody>
    </xdr:sp>
    <xdr:clientData/>
  </xdr:twoCellAnchor>
  <xdr:twoCellAnchor>
    <xdr:from>
      <xdr:col>1</xdr:col>
      <xdr:colOff>9524</xdr:colOff>
      <xdr:row>11</xdr:row>
      <xdr:rowOff>9525</xdr:rowOff>
    </xdr:from>
    <xdr:to>
      <xdr:col>2</xdr:col>
      <xdr:colOff>400049</xdr:colOff>
      <xdr:row>12</xdr:row>
      <xdr:rowOff>76200</xdr:rowOff>
    </xdr:to>
    <xdr:sp macro="" textlink="">
      <xdr:nvSpPr>
        <xdr:cNvPr id="15" name="Rectangle 14">
          <a:extLst>
            <a:ext uri="{FF2B5EF4-FFF2-40B4-BE49-F238E27FC236}">
              <a16:creationId xmlns:a16="http://schemas.microsoft.com/office/drawing/2014/main" id="{00000000-0008-0000-0700-00000F000000}"/>
            </a:ext>
          </a:extLst>
        </xdr:cNvPr>
        <xdr:cNvSpPr/>
      </xdr:nvSpPr>
      <xdr:spPr>
        <a:xfrm>
          <a:off x="619124" y="24288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Conservative</a:t>
          </a:r>
        </a:p>
      </xdr:txBody>
    </xdr:sp>
    <xdr:clientData/>
  </xdr:twoCellAnchor>
  <xdr:twoCellAnchor>
    <xdr:from>
      <xdr:col>6</xdr:col>
      <xdr:colOff>514350</xdr:colOff>
      <xdr:row>11</xdr:row>
      <xdr:rowOff>19050</xdr:rowOff>
    </xdr:from>
    <xdr:to>
      <xdr:col>8</xdr:col>
      <xdr:colOff>295275</xdr:colOff>
      <xdr:row>12</xdr:row>
      <xdr:rowOff>85725</xdr:rowOff>
    </xdr:to>
    <xdr:sp macro="" textlink="">
      <xdr:nvSpPr>
        <xdr:cNvPr id="18" name="Rectangle 17">
          <a:extLst>
            <a:ext uri="{FF2B5EF4-FFF2-40B4-BE49-F238E27FC236}">
              <a16:creationId xmlns:a16="http://schemas.microsoft.com/office/drawing/2014/main" id="{00000000-0008-0000-0700-000012000000}"/>
            </a:ext>
          </a:extLst>
        </xdr:cNvPr>
        <xdr:cNvSpPr/>
      </xdr:nvSpPr>
      <xdr:spPr>
        <a:xfrm>
          <a:off x="4171950" y="2438400"/>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Aggressive</a:t>
          </a:r>
        </a:p>
      </xdr:txBody>
    </xdr:sp>
    <xdr:clientData/>
  </xdr:twoCellAnchor>
  <xdr:twoCellAnchor>
    <xdr:from>
      <xdr:col>6</xdr:col>
      <xdr:colOff>514350</xdr:colOff>
      <xdr:row>24</xdr:row>
      <xdr:rowOff>9525</xdr:rowOff>
    </xdr:from>
    <xdr:to>
      <xdr:col>8</xdr:col>
      <xdr:colOff>295275</xdr:colOff>
      <xdr:row>25</xdr:row>
      <xdr:rowOff>76200</xdr:rowOff>
    </xdr:to>
    <xdr:sp macro="" textlink="">
      <xdr:nvSpPr>
        <xdr:cNvPr id="19" name="Rectangle 18">
          <a:extLst>
            <a:ext uri="{FF2B5EF4-FFF2-40B4-BE49-F238E27FC236}">
              <a16:creationId xmlns:a16="http://schemas.microsoft.com/office/drawing/2014/main" id="{00000000-0008-0000-0700-000013000000}"/>
            </a:ext>
          </a:extLst>
        </xdr:cNvPr>
        <xdr:cNvSpPr/>
      </xdr:nvSpPr>
      <xdr:spPr>
        <a:xfrm>
          <a:off x="4171950" y="49053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Competitive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142875</xdr:colOff>
      <xdr:row>14</xdr:row>
      <xdr:rowOff>123825</xdr:rowOff>
    </xdr:from>
    <xdr:to>
      <xdr:col>10</xdr:col>
      <xdr:colOff>466726</xdr:colOff>
      <xdr:row>29</xdr:row>
      <xdr:rowOff>133350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590549</xdr:colOff>
      <xdr:row>1</xdr:row>
      <xdr:rowOff>0</xdr:rowOff>
    </xdr:from>
    <xdr:to>
      <xdr:col>8</xdr:col>
      <xdr:colOff>295274</xdr:colOff>
      <xdr:row>1</xdr:row>
      <xdr:rowOff>400050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3400424" y="200025"/>
          <a:ext cx="1476375"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0.50207</cdr:x>
      <cdr:y>0.04319</cdr:y>
    </cdr:from>
    <cdr:to>
      <cdr:x>0.50415</cdr:x>
      <cdr:y>0.94352</cdr:y>
    </cdr:to>
    <cdr:cxnSp macro="">
      <cdr:nvCxnSpPr>
        <cdr:cNvPr id="8" name="Straight Connector 7">
          <a:extLst xmlns:a="http://schemas.openxmlformats.org/drawingml/2006/main">
            <a:ext uri="{FF2B5EF4-FFF2-40B4-BE49-F238E27FC236}">
              <a16:creationId xmlns:a16="http://schemas.microsoft.com/office/drawing/2014/main" id="{4E0F48B9-733E-094E-95F3-D9AC352517B1}"/>
            </a:ext>
          </a:extLst>
        </cdr:cNvPr>
        <cdr:cNvCxnSpPr/>
      </cdr:nvCxnSpPr>
      <cdr:spPr>
        <a:xfrm xmlns:a="http://schemas.openxmlformats.org/drawingml/2006/main" flipH="1">
          <a:off x="2305051" y="123825"/>
          <a:ext cx="9525" cy="25812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0.03807</cdr:x>
      <cdr:y>0.50605</cdr:y>
    </cdr:from>
    <cdr:to>
      <cdr:x>0.95509</cdr:x>
      <cdr:y>0.50605</cdr:y>
    </cdr:to>
    <cdr:cxnSp macro="">
      <cdr:nvCxnSpPr>
        <cdr:cNvPr id="10" name="Straight Connector 9">
          <a:extLst xmlns:a="http://schemas.openxmlformats.org/drawingml/2006/main">
            <a:ext uri="{FF2B5EF4-FFF2-40B4-BE49-F238E27FC236}">
              <a16:creationId xmlns:a16="http://schemas.microsoft.com/office/drawing/2014/main" id="{A8054DE4-4E5B-2C45-94F2-CF18FAA1DB70}"/>
            </a:ext>
          </a:extLst>
        </cdr:cNvPr>
        <cdr:cNvCxnSpPr/>
      </cdr:nvCxnSpPr>
      <cdr:spPr>
        <a:xfrm xmlns:a="http://schemas.openxmlformats.org/drawingml/2006/main">
          <a:off x="191723" y="1463714"/>
          <a:ext cx="4617701"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238124</xdr:colOff>
      <xdr:row>1</xdr:row>
      <xdr:rowOff>371475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3533774" y="200025"/>
          <a:ext cx="141922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3</xdr:col>
      <xdr:colOff>0</xdr:colOff>
      <xdr:row>13</xdr:row>
      <xdr:rowOff>0</xdr:rowOff>
    </xdr:from>
    <xdr:to>
      <xdr:col>11</xdr:col>
      <xdr:colOff>142875</xdr:colOff>
      <xdr:row>31</xdr:row>
      <xdr:rowOff>4763</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21</xdr:row>
      <xdr:rowOff>180975</xdr:rowOff>
    </xdr:from>
    <xdr:to>
      <xdr:col>11</xdr:col>
      <xdr:colOff>0</xdr:colOff>
      <xdr:row>22</xdr:row>
      <xdr:rowOff>0</xdr:rowOff>
    </xdr:to>
    <xdr:cxnSp macro="">
      <xdr:nvCxnSpPr>
        <xdr:cNvPr id="4" name="Straight Connector 3">
          <a:extLst>
            <a:ext uri="{FF2B5EF4-FFF2-40B4-BE49-F238E27FC236}">
              <a16:creationId xmlns:a16="http://schemas.microsoft.com/office/drawing/2014/main" id="{00000000-0008-0000-0900-000004000000}"/>
            </a:ext>
          </a:extLst>
        </xdr:cNvPr>
        <xdr:cNvCxnSpPr/>
      </xdr:nvCxnSpPr>
      <xdr:spPr>
        <a:xfrm flipV="1">
          <a:off x="2038350" y="4457700"/>
          <a:ext cx="46386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13</xdr:row>
      <xdr:rowOff>123825</xdr:rowOff>
    </xdr:from>
    <xdr:to>
      <xdr:col>7</xdr:col>
      <xdr:colOff>47625</xdr:colOff>
      <xdr:row>30</xdr:row>
      <xdr:rowOff>28575</xdr:rowOff>
    </xdr:to>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a:off x="4286250" y="2876550"/>
          <a:ext cx="0" cy="3143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13</xdr:row>
      <xdr:rowOff>9525</xdr:rowOff>
    </xdr:from>
    <xdr:to>
      <xdr:col>4</xdr:col>
      <xdr:colOff>333374</xdr:colOff>
      <xdr:row>14</xdr:row>
      <xdr:rowOff>66675</xdr:rowOff>
    </xdr:to>
    <xdr:sp macro="" textlink="">
      <xdr:nvSpPr>
        <xdr:cNvPr id="8" name="Rectangle 7">
          <a:extLst>
            <a:ext uri="{FF2B5EF4-FFF2-40B4-BE49-F238E27FC236}">
              <a16:creationId xmlns:a16="http://schemas.microsoft.com/office/drawing/2014/main" id="{00000000-0008-0000-0900-000008000000}"/>
            </a:ext>
          </a:extLst>
        </xdr:cNvPr>
        <xdr:cNvSpPr/>
      </xdr:nvSpPr>
      <xdr:spPr>
        <a:xfrm>
          <a:off x="180975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Quadrant II</a:t>
          </a:r>
        </a:p>
      </xdr:txBody>
    </xdr:sp>
    <xdr:clientData/>
  </xdr:twoCellAnchor>
  <xdr:twoCellAnchor>
    <xdr:from>
      <xdr:col>9</xdr:col>
      <xdr:colOff>409575</xdr:colOff>
      <xdr:row>13</xdr:row>
      <xdr:rowOff>9525</xdr:rowOff>
    </xdr:from>
    <xdr:to>
      <xdr:col>11</xdr:col>
      <xdr:colOff>123824</xdr:colOff>
      <xdr:row>14</xdr:row>
      <xdr:rowOff>66675</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586740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i="0"/>
            <a:t>Quadrant I</a:t>
          </a:r>
        </a:p>
      </xdr:txBody>
    </xdr:sp>
    <xdr:clientData/>
  </xdr:twoCellAnchor>
  <xdr:twoCellAnchor>
    <xdr:from>
      <xdr:col>3</xdr:col>
      <xdr:colOff>19050</xdr:colOff>
      <xdr:row>29</xdr:row>
      <xdr:rowOff>123825</xdr:rowOff>
    </xdr:from>
    <xdr:to>
      <xdr:col>4</xdr:col>
      <xdr:colOff>342899</xdr:colOff>
      <xdr:row>30</xdr:row>
      <xdr:rowOff>180975</xdr:rowOff>
    </xdr:to>
    <xdr:sp macro="" textlink="">
      <xdr:nvSpPr>
        <xdr:cNvPr id="10" name="Rectangle 9">
          <a:extLst>
            <a:ext uri="{FF2B5EF4-FFF2-40B4-BE49-F238E27FC236}">
              <a16:creationId xmlns:a16="http://schemas.microsoft.com/office/drawing/2014/main" id="{00000000-0008-0000-0900-00000A000000}"/>
            </a:ext>
          </a:extLst>
        </xdr:cNvPr>
        <xdr:cNvSpPr/>
      </xdr:nvSpPr>
      <xdr:spPr>
        <a:xfrm>
          <a:off x="1819275"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III</a:t>
          </a:r>
        </a:p>
        <a:p>
          <a:pPr algn="l"/>
          <a:r>
            <a:rPr lang="en-US" sz="1100"/>
            <a:t>I</a:t>
          </a:r>
        </a:p>
      </xdr:txBody>
    </xdr:sp>
    <xdr:clientData/>
  </xdr:twoCellAnchor>
  <xdr:twoCellAnchor>
    <xdr:from>
      <xdr:col>9</xdr:col>
      <xdr:colOff>428625</xdr:colOff>
      <xdr:row>29</xdr:row>
      <xdr:rowOff>123825</xdr:rowOff>
    </xdr:from>
    <xdr:to>
      <xdr:col>11</xdr:col>
      <xdr:colOff>142874</xdr:colOff>
      <xdr:row>30</xdr:row>
      <xdr:rowOff>180975</xdr:rowOff>
    </xdr:to>
    <xdr:sp macro="" textlink="">
      <xdr:nvSpPr>
        <xdr:cNvPr id="11" name="Rectangle 10">
          <a:extLst>
            <a:ext uri="{FF2B5EF4-FFF2-40B4-BE49-F238E27FC236}">
              <a16:creationId xmlns:a16="http://schemas.microsoft.com/office/drawing/2014/main" id="{00000000-0008-0000-0900-00000B000000}"/>
            </a:ext>
          </a:extLst>
        </xdr:cNvPr>
        <xdr:cNvSpPr/>
      </xdr:nvSpPr>
      <xdr:spPr>
        <a:xfrm>
          <a:off x="5886450"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IV</a:t>
          </a:r>
        </a:p>
      </xdr:txBody>
    </xdr:sp>
    <xdr:clientData/>
  </xdr:twoCellAnchor>
  <xdr:twoCellAnchor>
    <xdr:from>
      <xdr:col>5</xdr:col>
      <xdr:colOff>533400</xdr:colOff>
      <xdr:row>10</xdr:row>
      <xdr:rowOff>9525</xdr:rowOff>
    </xdr:from>
    <xdr:to>
      <xdr:col>8</xdr:col>
      <xdr:colOff>190500</xdr:colOff>
      <xdr:row>12</xdr:row>
      <xdr:rowOff>57151</xdr:rowOff>
    </xdr:to>
    <xdr:sp macro="" textlink="">
      <xdr:nvSpPr>
        <xdr:cNvPr id="13" name="Rectangle 12">
          <a:extLst>
            <a:ext uri="{FF2B5EF4-FFF2-40B4-BE49-F238E27FC236}">
              <a16:creationId xmlns:a16="http://schemas.microsoft.com/office/drawing/2014/main" id="{00000000-0008-0000-0900-00000D000000}"/>
            </a:ext>
          </a:extLst>
        </xdr:cNvPr>
        <xdr:cNvSpPr/>
      </xdr:nvSpPr>
      <xdr:spPr>
        <a:xfrm>
          <a:off x="3476625" y="2638425"/>
          <a:ext cx="1428750" cy="4286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Rapid Market</a:t>
          </a:r>
          <a:r>
            <a:rPr lang="en-US" sz="1100" baseline="0"/>
            <a:t> Growth</a:t>
          </a:r>
        </a:p>
        <a:p>
          <a:pPr algn="l"/>
          <a:endParaRPr lang="en-US" sz="1100"/>
        </a:p>
      </xdr:txBody>
    </xdr:sp>
    <xdr:clientData/>
  </xdr:twoCellAnchor>
  <xdr:twoCellAnchor>
    <xdr:from>
      <xdr:col>5</xdr:col>
      <xdr:colOff>542925</xdr:colOff>
      <xdr:row>31</xdr:row>
      <xdr:rowOff>142874</xdr:rowOff>
    </xdr:from>
    <xdr:to>
      <xdr:col>8</xdr:col>
      <xdr:colOff>152400</xdr:colOff>
      <xdr:row>33</xdr:row>
      <xdr:rowOff>152399</xdr:rowOff>
    </xdr:to>
    <xdr:sp macro="" textlink="">
      <xdr:nvSpPr>
        <xdr:cNvPr id="14" name="Rectangle 13">
          <a:extLst>
            <a:ext uri="{FF2B5EF4-FFF2-40B4-BE49-F238E27FC236}">
              <a16:creationId xmlns:a16="http://schemas.microsoft.com/office/drawing/2014/main" id="{00000000-0008-0000-0900-00000E000000}"/>
            </a:ext>
          </a:extLst>
        </xdr:cNvPr>
        <xdr:cNvSpPr/>
      </xdr:nvSpPr>
      <xdr:spPr>
        <a:xfrm>
          <a:off x="3486150" y="6772274"/>
          <a:ext cx="1381125" cy="39052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Slow Market</a:t>
          </a:r>
          <a:r>
            <a:rPr lang="en-US" sz="1100" baseline="0"/>
            <a:t> Growth</a:t>
          </a:r>
        </a:p>
        <a:p>
          <a:pPr algn="l"/>
          <a:endParaRPr lang="en-US" sz="1100"/>
        </a:p>
      </xdr:txBody>
    </xdr:sp>
    <xdr:clientData/>
  </xdr:twoCellAnchor>
  <xdr:twoCellAnchor>
    <xdr:from>
      <xdr:col>11</xdr:col>
      <xdr:colOff>304800</xdr:colOff>
      <xdr:row>20</xdr:row>
      <xdr:rowOff>171450</xdr:rowOff>
    </xdr:from>
    <xdr:to>
      <xdr:col>13</xdr:col>
      <xdr:colOff>533400</xdr:colOff>
      <xdr:row>23</xdr:row>
      <xdr:rowOff>47625</xdr:rowOff>
    </xdr:to>
    <xdr:sp macro="" textlink="">
      <xdr:nvSpPr>
        <xdr:cNvPr id="15" name="Rectangle 14">
          <a:extLst>
            <a:ext uri="{FF2B5EF4-FFF2-40B4-BE49-F238E27FC236}">
              <a16:creationId xmlns:a16="http://schemas.microsoft.com/office/drawing/2014/main" id="{00000000-0008-0000-0900-00000F000000}"/>
            </a:ext>
          </a:extLst>
        </xdr:cNvPr>
        <xdr:cNvSpPr/>
      </xdr:nvSpPr>
      <xdr:spPr>
        <a:xfrm>
          <a:off x="6981825" y="4257675"/>
          <a:ext cx="1447800" cy="4476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Strong Competitive Position</a:t>
          </a:r>
        </a:p>
        <a:p>
          <a:pPr algn="ctr"/>
          <a:endParaRPr lang="en-US" sz="1100" baseline="0"/>
        </a:p>
      </xdr:txBody>
    </xdr:sp>
    <xdr:clientData/>
  </xdr:twoCellAnchor>
  <xdr:twoCellAnchor>
    <xdr:from>
      <xdr:col>0</xdr:col>
      <xdr:colOff>238125</xdr:colOff>
      <xdr:row>20</xdr:row>
      <xdr:rowOff>142875</xdr:rowOff>
    </xdr:from>
    <xdr:to>
      <xdr:col>2</xdr:col>
      <xdr:colOff>495300</xdr:colOff>
      <xdr:row>23</xdr:row>
      <xdr:rowOff>28575</xdr:rowOff>
    </xdr:to>
    <xdr:sp macro="" textlink="">
      <xdr:nvSpPr>
        <xdr:cNvPr id="16" name="Rectangle 15">
          <a:extLst>
            <a:ext uri="{FF2B5EF4-FFF2-40B4-BE49-F238E27FC236}">
              <a16:creationId xmlns:a16="http://schemas.microsoft.com/office/drawing/2014/main" id="{00000000-0008-0000-0900-000010000000}"/>
            </a:ext>
          </a:extLst>
        </xdr:cNvPr>
        <xdr:cNvSpPr/>
      </xdr:nvSpPr>
      <xdr:spPr>
        <a:xfrm>
          <a:off x="238125" y="4229100"/>
          <a:ext cx="1447800" cy="4572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Weak Competitive Position</a:t>
          </a:r>
        </a:p>
        <a:p>
          <a:pPr algn="ctr"/>
          <a:endParaRPr lang="en-US" sz="1100" baseline="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161925</xdr:colOff>
      <xdr:row>0</xdr:row>
      <xdr:rowOff>123825</xdr:rowOff>
    </xdr:from>
    <xdr:to>
      <xdr:col>7</xdr:col>
      <xdr:colOff>485775</xdr:colOff>
      <xdr:row>2</xdr:row>
      <xdr:rowOff>28575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2571750" y="123825"/>
          <a:ext cx="20955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514349</xdr:colOff>
      <xdr:row>3</xdr:row>
      <xdr:rowOff>28575</xdr:rowOff>
    </xdr:from>
    <xdr:to>
      <xdr:col>10</xdr:col>
      <xdr:colOff>504824</xdr:colOff>
      <xdr:row>4</xdr:row>
      <xdr:rowOff>180975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219824" y="628650"/>
          <a:ext cx="1209675" cy="3524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Return to Part II</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333375</xdr:colOff>
      <xdr:row>3</xdr:row>
      <xdr:rowOff>123825</xdr:rowOff>
    </xdr:from>
    <xdr:to>
      <xdr:col>9</xdr:col>
      <xdr:colOff>9525</xdr:colOff>
      <xdr:row>5</xdr:row>
      <xdr:rowOff>85725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5962650" y="695325"/>
          <a:ext cx="1447800" cy="3714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304800</xdr:colOff>
      <xdr:row>25</xdr:row>
      <xdr:rowOff>185737</xdr:rowOff>
    </xdr:from>
    <xdr:to>
      <xdr:col>9</xdr:col>
      <xdr:colOff>390525</xdr:colOff>
      <xdr:row>40</xdr:row>
      <xdr:rowOff>71437</xdr:rowOff>
    </xdr:to>
    <xdr:graphicFrame macro="">
      <xdr:nvGraphicFramePr>
        <xdr:cNvPr id="4" name="Chart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552450</xdr:colOff>
      <xdr:row>5</xdr:row>
      <xdr:rowOff>142875</xdr:rowOff>
    </xdr:from>
    <xdr:to>
      <xdr:col>14</xdr:col>
      <xdr:colOff>552450</xdr:colOff>
      <xdr:row>8</xdr:row>
      <xdr:rowOff>9525</xdr:rowOff>
    </xdr:to>
    <xdr:sp macro="" textlink="">
      <xdr:nvSpPr>
        <xdr:cNvPr id="2" name="Rounded Rectangle 1">
          <a:hlinkClick xmlns:r="http://schemas.openxmlformats.org/officeDocument/2006/relationships" r:id="rId2"/>
          <a:extLst>
            <a:ext uri="{FF2B5EF4-FFF2-40B4-BE49-F238E27FC236}">
              <a16:creationId xmlns:a16="http://schemas.microsoft.com/office/drawing/2014/main" id="{00000000-0008-0000-0E00-000002000000}"/>
            </a:ext>
          </a:extLst>
        </xdr:cNvPr>
        <xdr:cNvSpPr/>
      </xdr:nvSpPr>
      <xdr:spPr>
        <a:xfrm>
          <a:off x="6896100" y="1104900"/>
          <a:ext cx="1771650" cy="4381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190500</xdr:colOff>
      <xdr:row>4</xdr:row>
      <xdr:rowOff>123825</xdr:rowOff>
    </xdr:from>
    <xdr:to>
      <xdr:col>9</xdr:col>
      <xdr:colOff>352425</xdr:colOff>
      <xdr:row>7</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562725" y="904875"/>
          <a:ext cx="1590675" cy="4476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a:t>
          </a:r>
          <a:r>
            <a:rPr lang="en-US" sz="1100" baseline="0">
              <a:solidFill>
                <a:schemeClr val="tx1"/>
              </a:solidFill>
            </a:rPr>
            <a:t> to Part II</a:t>
          </a:r>
        </a:p>
        <a:p>
          <a:pPr algn="ctr"/>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190498</xdr:colOff>
      <xdr:row>0</xdr:row>
      <xdr:rowOff>123265</xdr:rowOff>
    </xdr:from>
    <xdr:to>
      <xdr:col>3</xdr:col>
      <xdr:colOff>100852</xdr:colOff>
      <xdr:row>0</xdr:row>
      <xdr:rowOff>638735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90498" y="123265"/>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Preliminary Financial Data</a:t>
          </a: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12</xdr:col>
      <xdr:colOff>67235</xdr:colOff>
      <xdr:row>13</xdr:row>
      <xdr:rowOff>112059</xdr:rowOff>
    </xdr:from>
    <xdr:to>
      <xdr:col>14</xdr:col>
      <xdr:colOff>336177</xdr:colOff>
      <xdr:row>15</xdr:row>
      <xdr:rowOff>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7541559" y="3630706"/>
          <a:ext cx="145676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Income Statement</a:t>
          </a:r>
        </a:p>
        <a:p>
          <a:pPr algn="ctr"/>
          <a:endParaRPr lang="en-US" sz="1100"/>
        </a:p>
      </xdr:txBody>
    </xdr:sp>
    <xdr:clientData/>
  </xdr:twoCellAnchor>
  <xdr:twoCellAnchor>
    <xdr:from>
      <xdr:col>12</xdr:col>
      <xdr:colOff>44823</xdr:colOff>
      <xdr:row>28</xdr:row>
      <xdr:rowOff>123265</xdr:rowOff>
    </xdr:from>
    <xdr:to>
      <xdr:col>14</xdr:col>
      <xdr:colOff>403412</xdr:colOff>
      <xdr:row>30</xdr:row>
      <xdr:rowOff>11207</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100-000004000000}"/>
            </a:ext>
          </a:extLst>
        </xdr:cNvPr>
        <xdr:cNvSpPr/>
      </xdr:nvSpPr>
      <xdr:spPr>
        <a:xfrm>
          <a:off x="7519147" y="6925236"/>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605116</xdr:colOff>
      <xdr:row>74</xdr:row>
      <xdr:rowOff>0</xdr:rowOff>
    </xdr:from>
    <xdr:to>
      <xdr:col>12</xdr:col>
      <xdr:colOff>235322</xdr:colOff>
      <xdr:row>75</xdr:row>
      <xdr:rowOff>89647</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5961528" y="18657794"/>
          <a:ext cx="1445559"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Company Valuation</a:t>
          </a:r>
        </a:p>
        <a:p>
          <a:pPr algn="l"/>
          <a:endParaRPr lang="en-US" sz="1100">
            <a:solidFill>
              <a:sysClr val="windowText" lastClr="000000"/>
            </a:solidFill>
          </a:endParaRPr>
        </a:p>
        <a:p>
          <a:pPr algn="l"/>
          <a:endParaRPr lang="en-US" sz="1100">
            <a:solidFill>
              <a:sysClr val="windowText" lastClr="000000"/>
            </a:solidFill>
          </a:endParaRPr>
        </a:p>
        <a:p>
          <a:pPr algn="l"/>
          <a:endParaRPr lang="en-US" sz="1100"/>
        </a:p>
      </xdr:txBody>
    </xdr:sp>
    <xdr:clientData/>
  </xdr:twoCellAnchor>
  <xdr:twoCellAnchor>
    <xdr:from>
      <xdr:col>6</xdr:col>
      <xdr:colOff>605116</xdr:colOff>
      <xdr:row>91</xdr:row>
      <xdr:rowOff>0</xdr:rowOff>
    </xdr:from>
    <xdr:to>
      <xdr:col>9</xdr:col>
      <xdr:colOff>302558</xdr:colOff>
      <xdr:row>92</xdr:row>
      <xdr:rowOff>89647</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4146175" y="22949647"/>
          <a:ext cx="151279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Rival Firm Valuation</a:t>
          </a:r>
        </a:p>
        <a:p>
          <a:pPr algn="l"/>
          <a:endParaRPr lang="en-US" sz="1100">
            <a:solidFill>
              <a:sysClr val="windowText" lastClr="000000"/>
            </a:solidFill>
          </a:endParaRPr>
        </a:p>
        <a:p>
          <a:pPr algn="l"/>
          <a:endParaRPr lang="en-US" sz="1100"/>
        </a:p>
      </xdr:txBody>
    </xdr:sp>
    <xdr:clientData/>
  </xdr:twoCellAnchor>
  <xdr:twoCellAnchor>
    <xdr:from>
      <xdr:col>3</xdr:col>
      <xdr:colOff>414618</xdr:colOff>
      <xdr:row>0</xdr:row>
      <xdr:rowOff>123264</xdr:rowOff>
    </xdr:from>
    <xdr:to>
      <xdr:col>5</xdr:col>
      <xdr:colOff>235325</xdr:colOff>
      <xdr:row>0</xdr:row>
      <xdr:rowOff>638734</xdr:rowOff>
    </xdr:to>
    <xdr:sp macro="" textlink="">
      <xdr:nvSpPr>
        <xdr:cNvPr id="8" name="Rounded Rectangle 7">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2028265" y="123264"/>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Company Valuation</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5</xdr:col>
      <xdr:colOff>481853</xdr:colOff>
      <xdr:row>0</xdr:row>
      <xdr:rowOff>112058</xdr:rowOff>
    </xdr:from>
    <xdr:to>
      <xdr:col>8</xdr:col>
      <xdr:colOff>224119</xdr:colOff>
      <xdr:row>0</xdr:row>
      <xdr:rowOff>627528</xdr:rowOff>
    </xdr:to>
    <xdr:sp macro="" textlink="">
      <xdr:nvSpPr>
        <xdr:cNvPr id="9" name="Rounded Rectangle 8">
          <a:hlinkClick xmlns:r="http://schemas.openxmlformats.org/officeDocument/2006/relationships" r:id="rId7"/>
          <a:extLst>
            <a:ext uri="{FF2B5EF4-FFF2-40B4-BE49-F238E27FC236}">
              <a16:creationId xmlns:a16="http://schemas.microsoft.com/office/drawing/2014/main" id="{00000000-0008-0000-0100-000009000000}"/>
            </a:ext>
          </a:extLst>
        </xdr:cNvPr>
        <xdr:cNvSpPr/>
      </xdr:nvSpPr>
      <xdr:spPr>
        <a:xfrm>
          <a:off x="3798794" y="112058"/>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EPS/EBIT</a:t>
          </a:r>
          <a:r>
            <a:rPr lang="en-US" sz="1000" baseline="0">
              <a:solidFill>
                <a:schemeClr val="tx1"/>
              </a:solidFill>
              <a:latin typeface="Times New Roman" panose="02020603050405020304" pitchFamily="18" charset="0"/>
              <a:cs typeface="Times New Roman" panose="02020603050405020304" pitchFamily="18" charset="0"/>
            </a:rPr>
            <a:t> Analysis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8</xdr:col>
      <xdr:colOff>437030</xdr:colOff>
      <xdr:row>0</xdr:row>
      <xdr:rowOff>112059</xdr:rowOff>
    </xdr:from>
    <xdr:to>
      <xdr:col>11</xdr:col>
      <xdr:colOff>179295</xdr:colOff>
      <xdr:row>0</xdr:row>
      <xdr:rowOff>627529</xdr:rowOff>
    </xdr:to>
    <xdr:sp macro="" textlink="">
      <xdr:nvSpPr>
        <xdr:cNvPr id="10" name="Rounded Rectangle 9">
          <a:hlinkClick xmlns:r="http://schemas.openxmlformats.org/officeDocument/2006/relationships" r:id="rId8"/>
          <a:extLst>
            <a:ext uri="{FF2B5EF4-FFF2-40B4-BE49-F238E27FC236}">
              <a16:creationId xmlns:a16="http://schemas.microsoft.com/office/drawing/2014/main" id="{00000000-0008-0000-0100-00000A000000}"/>
            </a:ext>
          </a:extLst>
        </xdr:cNvPr>
        <xdr:cNvSpPr/>
      </xdr:nvSpPr>
      <xdr:spPr>
        <a:xfrm>
          <a:off x="5535706"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Projected Financial Statements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414618</xdr:colOff>
      <xdr:row>0</xdr:row>
      <xdr:rowOff>112059</xdr:rowOff>
    </xdr:from>
    <xdr:to>
      <xdr:col>14</xdr:col>
      <xdr:colOff>156884</xdr:colOff>
      <xdr:row>0</xdr:row>
      <xdr:rowOff>627529</xdr:rowOff>
    </xdr:to>
    <xdr:sp macro="" textlink="">
      <xdr:nvSpPr>
        <xdr:cNvPr id="11" name="Rounded Rectangle 10">
          <a:hlinkClick xmlns:r="http://schemas.openxmlformats.org/officeDocument/2006/relationships" r:id="rId9"/>
          <a:extLst>
            <a:ext uri="{FF2B5EF4-FFF2-40B4-BE49-F238E27FC236}">
              <a16:creationId xmlns:a16="http://schemas.microsoft.com/office/drawing/2014/main" id="{00000000-0008-0000-0100-00000B000000}"/>
            </a:ext>
          </a:extLst>
        </xdr:cNvPr>
        <xdr:cNvSpPr/>
      </xdr:nvSpPr>
      <xdr:spPr>
        <a:xfrm>
          <a:off x="7295030"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latin typeface="Times New Roman" panose="02020603050405020304" pitchFamily="18" charset="0"/>
              <a:cs typeface="Times New Roman" panose="02020603050405020304" pitchFamily="18" charset="0"/>
            </a:rPr>
            <a:t>HOME</a:t>
          </a: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13</xdr:col>
      <xdr:colOff>0</xdr:colOff>
      <xdr:row>68</xdr:row>
      <xdr:rowOff>0</xdr:rowOff>
    </xdr:from>
    <xdr:to>
      <xdr:col>15</xdr:col>
      <xdr:colOff>358588</xdr:colOff>
      <xdr:row>69</xdr:row>
      <xdr:rowOff>100853</xdr:rowOff>
    </xdr:to>
    <xdr:sp macro="" textlink="">
      <xdr:nvSpPr>
        <xdr:cNvPr id="12" name="Rounded Rectangle 11">
          <a:hlinkClick xmlns:r="http://schemas.openxmlformats.org/officeDocument/2006/relationships" r:id="rId3"/>
          <a:extLst>
            <a:ext uri="{FF2B5EF4-FFF2-40B4-BE49-F238E27FC236}">
              <a16:creationId xmlns:a16="http://schemas.microsoft.com/office/drawing/2014/main" id="{00000000-0008-0000-0100-00000C000000}"/>
            </a:ext>
          </a:extLst>
        </xdr:cNvPr>
        <xdr:cNvSpPr/>
      </xdr:nvSpPr>
      <xdr:spPr>
        <a:xfrm>
          <a:off x="8068235" y="16876059"/>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425824</xdr:colOff>
      <xdr:row>112</xdr:row>
      <xdr:rowOff>67236</xdr:rowOff>
    </xdr:from>
    <xdr:to>
      <xdr:col>13</xdr:col>
      <xdr:colOff>224118</xdr:colOff>
      <xdr:row>114</xdr:row>
      <xdr:rowOff>33618</xdr:rowOff>
    </xdr:to>
    <xdr:sp macro="" textlink="">
      <xdr:nvSpPr>
        <xdr:cNvPr id="13" name="Rounded Rectangle 12">
          <a:hlinkClick xmlns:r="http://schemas.openxmlformats.org/officeDocument/2006/relationships" r:id="rId10"/>
          <a:extLst>
            <a:ext uri="{FF2B5EF4-FFF2-40B4-BE49-F238E27FC236}">
              <a16:creationId xmlns:a16="http://schemas.microsoft.com/office/drawing/2014/main" id="{00000000-0008-0000-0100-00000D000000}"/>
            </a:ext>
          </a:extLst>
        </xdr:cNvPr>
        <xdr:cNvSpPr/>
      </xdr:nvSpPr>
      <xdr:spPr>
        <a:xfrm>
          <a:off x="6118412" y="27756971"/>
          <a:ext cx="2173941" cy="369794"/>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EPS/EBIT Analysis</a:t>
          </a:r>
        </a:p>
        <a:p>
          <a:pPr algn="ctr"/>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657225</xdr:colOff>
      <xdr:row>1</xdr:row>
      <xdr:rowOff>142875</xdr:rowOff>
    </xdr:from>
    <xdr:to>
      <xdr:col>7</xdr:col>
      <xdr:colOff>1581150</xdr:colOff>
      <xdr:row>3</xdr:row>
      <xdr:rowOff>142875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4714875" y="333375"/>
          <a:ext cx="2324100" cy="3810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ctr"/>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3</xdr:row>
      <xdr:rowOff>47624</xdr:rowOff>
    </xdr:from>
    <xdr:to>
      <xdr:col>4</xdr:col>
      <xdr:colOff>95249</xdr:colOff>
      <xdr:row>4</xdr:row>
      <xdr:rowOff>295274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3762374"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2</xdr:col>
      <xdr:colOff>38099</xdr:colOff>
      <xdr:row>3</xdr:row>
      <xdr:rowOff>47624</xdr:rowOff>
    </xdr:from>
    <xdr:to>
      <xdr:col>4</xdr:col>
      <xdr:colOff>95249</xdr:colOff>
      <xdr:row>4</xdr:row>
      <xdr:rowOff>200024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3771899"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266699</xdr:colOff>
      <xdr:row>3</xdr:row>
      <xdr:rowOff>85725</xdr:rowOff>
    </xdr:from>
    <xdr:to>
      <xdr:col>8</xdr:col>
      <xdr:colOff>342899</xdr:colOff>
      <xdr:row>3</xdr:row>
      <xdr:rowOff>400050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3819524" y="695325"/>
          <a:ext cx="11811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23</xdr:row>
      <xdr:rowOff>0</xdr:rowOff>
    </xdr:from>
    <xdr:to>
      <xdr:col>9</xdr:col>
      <xdr:colOff>304800</xdr:colOff>
      <xdr:row>37</xdr:row>
      <xdr:rowOff>76200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565151</xdr:colOff>
      <xdr:row>24</xdr:row>
      <xdr:rowOff>165100</xdr:rowOff>
    </xdr:from>
    <xdr:to>
      <xdr:col>5</xdr:col>
      <xdr:colOff>574675</xdr:colOff>
      <xdr:row>35</xdr:row>
      <xdr:rowOff>117475</xdr:rowOff>
    </xdr:to>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flipH="1">
          <a:off x="4184651" y="6045200"/>
          <a:ext cx="9524" cy="2047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647700</xdr:colOff>
      <xdr:row>30</xdr:row>
      <xdr:rowOff>63501</xdr:rowOff>
    </xdr:from>
    <xdr:to>
      <xdr:col>8</xdr:col>
      <xdr:colOff>184150</xdr:colOff>
      <xdr:row>30</xdr:row>
      <xdr:rowOff>76200</xdr:rowOff>
    </xdr:to>
    <xdr:cxnSp macro="">
      <xdr:nvCxnSpPr>
        <xdr:cNvPr id="22" name="Straight Connector 21">
          <a:extLst>
            <a:ext uri="{FF2B5EF4-FFF2-40B4-BE49-F238E27FC236}">
              <a16:creationId xmlns:a16="http://schemas.microsoft.com/office/drawing/2014/main" id="{00000000-0008-0000-0500-000016000000}"/>
            </a:ext>
          </a:extLst>
        </xdr:cNvPr>
        <xdr:cNvCxnSpPr/>
      </xdr:nvCxnSpPr>
      <xdr:spPr>
        <a:xfrm flipV="1">
          <a:off x="1866900" y="6934201"/>
          <a:ext cx="4413250" cy="126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22</xdr:row>
      <xdr:rowOff>85725</xdr:rowOff>
    </xdr:from>
    <xdr:to>
      <xdr:col>7</xdr:col>
      <xdr:colOff>247650</xdr:colOff>
      <xdr:row>22</xdr:row>
      <xdr:rowOff>85725</xdr:rowOff>
    </xdr:to>
    <xdr:cxnSp macro="">
      <xdr:nvCxnSpPr>
        <xdr:cNvPr id="25" name="Straight Arrow Connector 24">
          <a:extLst>
            <a:ext uri="{FF2B5EF4-FFF2-40B4-BE49-F238E27FC236}">
              <a16:creationId xmlns:a16="http://schemas.microsoft.com/office/drawing/2014/main" id="{00000000-0008-0000-0500-000019000000}"/>
            </a:ext>
          </a:extLst>
        </xdr:cNvPr>
        <xdr:cNvCxnSpPr/>
      </xdr:nvCxnSpPr>
      <xdr:spPr>
        <a:xfrm>
          <a:off x="2362200" y="657225"/>
          <a:ext cx="2076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114299</xdr:colOff>
      <xdr:row>23</xdr:row>
      <xdr:rowOff>66674</xdr:rowOff>
    </xdr:from>
    <xdr:to>
      <xdr:col>8</xdr:col>
      <xdr:colOff>66674</xdr:colOff>
      <xdr:row>24</xdr:row>
      <xdr:rowOff>114299</xdr:rowOff>
    </xdr:to>
    <xdr:sp macro="" textlink="">
      <xdr:nvSpPr>
        <xdr:cNvPr id="27" name="Rounded Rectangle 26">
          <a:extLst>
            <a:ext uri="{FF2B5EF4-FFF2-40B4-BE49-F238E27FC236}">
              <a16:creationId xmlns:a16="http://schemas.microsoft.com/office/drawing/2014/main" id="{00000000-0008-0000-0500-00001B000000}"/>
            </a:ext>
          </a:extLst>
        </xdr:cNvPr>
        <xdr:cNvSpPr/>
      </xdr:nvSpPr>
      <xdr:spPr>
        <a:xfrm>
          <a:off x="3695699" y="828674"/>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Question Marks</a:t>
          </a:r>
        </a:p>
        <a:p>
          <a:pPr algn="ctr"/>
          <a:endParaRPr lang="en-US" sz="1100"/>
        </a:p>
        <a:p>
          <a:pPr algn="ctr"/>
          <a:endParaRPr lang="en-US" sz="1100"/>
        </a:p>
      </xdr:txBody>
    </xdr:sp>
    <xdr:clientData/>
  </xdr:twoCellAnchor>
  <xdr:twoCellAnchor>
    <xdr:from>
      <xdr:col>3</xdr:col>
      <xdr:colOff>228600</xdr:colOff>
      <xdr:row>23</xdr:row>
      <xdr:rowOff>76200</xdr:rowOff>
    </xdr:from>
    <xdr:to>
      <xdr:col>5</xdr:col>
      <xdr:colOff>180975</xdr:colOff>
      <xdr:row>24</xdr:row>
      <xdr:rowOff>123825</xdr:rowOff>
    </xdr:to>
    <xdr:sp macro="" textlink="">
      <xdr:nvSpPr>
        <xdr:cNvPr id="30" name="Rounded Rectangle 29">
          <a:extLst>
            <a:ext uri="{FF2B5EF4-FFF2-40B4-BE49-F238E27FC236}">
              <a16:creationId xmlns:a16="http://schemas.microsoft.com/office/drawing/2014/main" id="{00000000-0008-0000-0500-00001E000000}"/>
            </a:ext>
          </a:extLst>
        </xdr:cNvPr>
        <xdr:cNvSpPr/>
      </xdr:nvSpPr>
      <xdr:spPr>
        <a:xfrm>
          <a:off x="1981200" y="8382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Stars</a:t>
          </a:r>
        </a:p>
        <a:p>
          <a:pPr algn="ctr"/>
          <a:endParaRPr lang="en-US" sz="1100"/>
        </a:p>
        <a:p>
          <a:pPr algn="ctr"/>
          <a:endParaRPr lang="en-US" sz="1100"/>
        </a:p>
        <a:p>
          <a:pPr algn="ctr"/>
          <a:endParaRPr lang="en-US" sz="1100"/>
        </a:p>
      </xdr:txBody>
    </xdr:sp>
    <xdr:clientData/>
  </xdr:twoCellAnchor>
  <xdr:twoCellAnchor>
    <xdr:from>
      <xdr:col>3</xdr:col>
      <xdr:colOff>190500</xdr:colOff>
      <xdr:row>35</xdr:row>
      <xdr:rowOff>152400</xdr:rowOff>
    </xdr:from>
    <xdr:to>
      <xdr:col>5</xdr:col>
      <xdr:colOff>142875</xdr:colOff>
      <xdr:row>37</xdr:row>
      <xdr:rowOff>9525</xdr:rowOff>
    </xdr:to>
    <xdr:sp macro="" textlink="">
      <xdr:nvSpPr>
        <xdr:cNvPr id="31" name="Rounded Rectangle 30">
          <a:extLst>
            <a:ext uri="{FF2B5EF4-FFF2-40B4-BE49-F238E27FC236}">
              <a16:creationId xmlns:a16="http://schemas.microsoft.com/office/drawing/2014/main" id="{00000000-0008-0000-0500-00001F000000}"/>
            </a:ext>
          </a:extLst>
        </xdr:cNvPr>
        <xdr:cNvSpPr/>
      </xdr:nvSpPr>
      <xdr:spPr>
        <a:xfrm>
          <a:off x="1838325" y="32004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Cash</a:t>
          </a:r>
          <a:r>
            <a:rPr lang="en-US" sz="1100" baseline="0"/>
            <a:t> Cows</a:t>
          </a:r>
        </a:p>
        <a:p>
          <a:pPr algn="ctr"/>
          <a:endParaRPr lang="en-US" sz="1100"/>
        </a:p>
        <a:p>
          <a:pPr algn="ctr"/>
          <a:endParaRPr lang="en-US" sz="1100"/>
        </a:p>
      </xdr:txBody>
    </xdr:sp>
    <xdr:clientData/>
  </xdr:twoCellAnchor>
  <xdr:twoCellAnchor>
    <xdr:from>
      <xdr:col>6</xdr:col>
      <xdr:colOff>47625</xdr:colOff>
      <xdr:row>35</xdr:row>
      <xdr:rowOff>161925</xdr:rowOff>
    </xdr:from>
    <xdr:to>
      <xdr:col>8</xdr:col>
      <xdr:colOff>0</xdr:colOff>
      <xdr:row>37</xdr:row>
      <xdr:rowOff>19050</xdr:rowOff>
    </xdr:to>
    <xdr:sp macro="" textlink="">
      <xdr:nvSpPr>
        <xdr:cNvPr id="32" name="Rounded Rectangle 31">
          <a:extLst>
            <a:ext uri="{FF2B5EF4-FFF2-40B4-BE49-F238E27FC236}">
              <a16:creationId xmlns:a16="http://schemas.microsoft.com/office/drawing/2014/main" id="{00000000-0008-0000-0500-000020000000}"/>
            </a:ext>
          </a:extLst>
        </xdr:cNvPr>
        <xdr:cNvSpPr/>
      </xdr:nvSpPr>
      <xdr:spPr>
        <a:xfrm>
          <a:off x="3629025" y="3209925"/>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t>Dogs</a:t>
          </a:r>
        </a:p>
        <a:p>
          <a:pPr algn="ctr"/>
          <a:r>
            <a:rPr lang="en-US" sz="1100" baseline="0"/>
            <a:t>s</a:t>
          </a:r>
        </a:p>
        <a:p>
          <a:pPr algn="ctr"/>
          <a:endParaRPr lang="en-US" sz="1100"/>
        </a:p>
        <a:p>
          <a:pPr algn="ctr"/>
          <a:endParaRPr lang="en-US" sz="1100"/>
        </a:p>
      </xdr:txBody>
    </xdr:sp>
    <xdr:clientData/>
  </xdr:twoCellAnchor>
  <xdr:twoCellAnchor>
    <xdr:from>
      <xdr:col>1</xdr:col>
      <xdr:colOff>285750</xdr:colOff>
      <xdr:row>25</xdr:row>
      <xdr:rowOff>114300</xdr:rowOff>
    </xdr:from>
    <xdr:to>
      <xdr:col>1</xdr:col>
      <xdr:colOff>285750</xdr:colOff>
      <xdr:row>34</xdr:row>
      <xdr:rowOff>95250</xdr:rowOff>
    </xdr:to>
    <xdr:cxnSp macro="">
      <xdr:nvCxnSpPr>
        <xdr:cNvPr id="36" name="Straight Arrow Connector 35">
          <a:extLst>
            <a:ext uri="{FF2B5EF4-FFF2-40B4-BE49-F238E27FC236}">
              <a16:creationId xmlns:a16="http://schemas.microsoft.com/office/drawing/2014/main" id="{00000000-0008-0000-0500-000024000000}"/>
            </a:ext>
          </a:extLst>
        </xdr:cNvPr>
        <xdr:cNvCxnSpPr/>
      </xdr:nvCxnSpPr>
      <xdr:spPr>
        <a:xfrm flipV="1">
          <a:off x="647700" y="1257300"/>
          <a:ext cx="0" cy="1695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590549</xdr:colOff>
      <xdr:row>4</xdr:row>
      <xdr:rowOff>0</xdr:rowOff>
    </xdr:from>
    <xdr:to>
      <xdr:col>9</xdr:col>
      <xdr:colOff>371475</xdr:colOff>
      <xdr:row>5</xdr:row>
      <xdr:rowOff>104775</xdr:rowOff>
    </xdr:to>
    <xdr:sp macro="" textlink="">
      <xdr:nvSpPr>
        <xdr:cNvPr id="46" name="Rounded Rectangle 45">
          <a:hlinkClick xmlns:r="http://schemas.openxmlformats.org/officeDocument/2006/relationships" r:id="rId2"/>
          <a:extLst>
            <a:ext uri="{FF2B5EF4-FFF2-40B4-BE49-F238E27FC236}">
              <a16:creationId xmlns:a16="http://schemas.microsoft.com/office/drawing/2014/main" id="{00000000-0008-0000-0500-00002E000000}"/>
            </a:ext>
          </a:extLst>
        </xdr:cNvPr>
        <xdr:cNvSpPr/>
      </xdr:nvSpPr>
      <xdr:spPr>
        <a:xfrm>
          <a:off x="3990974" y="771525"/>
          <a:ext cx="1552576"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10</xdr:col>
      <xdr:colOff>590549</xdr:colOff>
      <xdr:row>30</xdr:row>
      <xdr:rowOff>0</xdr:rowOff>
    </xdr:from>
    <xdr:to>
      <xdr:col>13</xdr:col>
      <xdr:colOff>447674</xdr:colOff>
      <xdr:row>31</xdr:row>
      <xdr:rowOff>123825</xdr:rowOff>
    </xdr:to>
    <xdr:sp macro="" textlink="">
      <xdr:nvSpPr>
        <xdr:cNvPr id="48" name="Rounded Rectangle 47">
          <a:hlinkClick xmlns:r="http://schemas.openxmlformats.org/officeDocument/2006/relationships" r:id="rId3"/>
          <a:extLst>
            <a:ext uri="{FF2B5EF4-FFF2-40B4-BE49-F238E27FC236}">
              <a16:creationId xmlns:a16="http://schemas.microsoft.com/office/drawing/2014/main" id="{00000000-0008-0000-0500-000030000000}"/>
            </a:ext>
          </a:extLst>
        </xdr:cNvPr>
        <xdr:cNvSpPr/>
      </xdr:nvSpPr>
      <xdr:spPr>
        <a:xfrm>
          <a:off x="6353174" y="6867525"/>
          <a:ext cx="16287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0.11875</cdr:x>
      <cdr:y>0.12847</cdr:y>
    </cdr:from>
    <cdr:to>
      <cdr:x>0.84583</cdr:x>
      <cdr:y>0.875</cdr:y>
    </cdr:to>
    <cdr:sp macro="" textlink="">
      <cdr:nvSpPr>
        <cdr:cNvPr id="6" name="Rectangle 5"/>
        <cdr:cNvSpPr/>
      </cdr:nvSpPr>
      <cdr:spPr>
        <a:xfrm xmlns:a="http://schemas.openxmlformats.org/drawingml/2006/main">
          <a:off x="542925" y="352424"/>
          <a:ext cx="3324226" cy="204787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9525</xdr:colOff>
      <xdr:row>14</xdr:row>
      <xdr:rowOff>85725</xdr:rowOff>
    </xdr:from>
    <xdr:to>
      <xdr:col>9</xdr:col>
      <xdr:colOff>247651</xdr:colOff>
      <xdr:row>29</xdr:row>
      <xdr:rowOff>28575</xdr:rowOff>
    </xdr:to>
    <xdr:graphicFrame macro="">
      <xdr:nvGraphicFramePr>
        <xdr:cNvPr id="10" name="Chart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514350</xdr:colOff>
      <xdr:row>16</xdr:row>
      <xdr:rowOff>85725</xdr:rowOff>
    </xdr:from>
    <xdr:to>
      <xdr:col>4</xdr:col>
      <xdr:colOff>514350</xdr:colOff>
      <xdr:row>27</xdr:row>
      <xdr:rowOff>47625</xdr:rowOff>
    </xdr:to>
    <xdr:cxnSp macro="">
      <xdr:nvCxnSpPr>
        <xdr:cNvPr id="13" name="Straight Connector 12">
          <a:extLst>
            <a:ext uri="{FF2B5EF4-FFF2-40B4-BE49-F238E27FC236}">
              <a16:creationId xmlns:a16="http://schemas.microsoft.com/office/drawing/2014/main" id="{00000000-0008-0000-0600-00000D000000}"/>
            </a:ext>
          </a:extLst>
        </xdr:cNvPr>
        <xdr:cNvCxnSpPr/>
      </xdr:nvCxnSpPr>
      <xdr:spPr>
        <a:xfrm>
          <a:off x="2952750" y="3133725"/>
          <a:ext cx="0" cy="2057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13</xdr:row>
      <xdr:rowOff>114300</xdr:rowOff>
    </xdr:from>
    <xdr:to>
      <xdr:col>8</xdr:col>
      <xdr:colOff>28575</xdr:colOff>
      <xdr:row>13</xdr:row>
      <xdr:rowOff>114300</xdr:rowOff>
    </xdr:to>
    <xdr:cxnSp macro="">
      <xdr:nvCxnSpPr>
        <xdr:cNvPr id="18" name="Straight Arrow Connector 17">
          <a:extLst>
            <a:ext uri="{FF2B5EF4-FFF2-40B4-BE49-F238E27FC236}">
              <a16:creationId xmlns:a16="http://schemas.microsoft.com/office/drawing/2014/main" id="{00000000-0008-0000-0600-000012000000}"/>
            </a:ext>
          </a:extLst>
        </xdr:cNvPr>
        <xdr:cNvCxnSpPr/>
      </xdr:nvCxnSpPr>
      <xdr:spPr>
        <a:xfrm>
          <a:off x="2428875" y="2590800"/>
          <a:ext cx="2476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17</xdr:row>
      <xdr:rowOff>104775</xdr:rowOff>
    </xdr:from>
    <xdr:to>
      <xdr:col>1</xdr:col>
      <xdr:colOff>295275</xdr:colOff>
      <xdr:row>25</xdr:row>
      <xdr:rowOff>47625</xdr:rowOff>
    </xdr:to>
    <xdr:cxnSp macro="">
      <xdr:nvCxnSpPr>
        <xdr:cNvPr id="27" name="Straight Arrow Connector 26">
          <a:extLst>
            <a:ext uri="{FF2B5EF4-FFF2-40B4-BE49-F238E27FC236}">
              <a16:creationId xmlns:a16="http://schemas.microsoft.com/office/drawing/2014/main" id="{00000000-0008-0000-0600-00001B000000}"/>
            </a:ext>
          </a:extLst>
        </xdr:cNvPr>
        <xdr:cNvCxnSpPr/>
      </xdr:nvCxnSpPr>
      <xdr:spPr>
        <a:xfrm flipV="1">
          <a:off x="895350" y="3343275"/>
          <a:ext cx="9525" cy="1466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590549</xdr:colOff>
      <xdr:row>1</xdr:row>
      <xdr:rowOff>0</xdr:rowOff>
    </xdr:from>
    <xdr:to>
      <xdr:col>8</xdr:col>
      <xdr:colOff>485774</xdr:colOff>
      <xdr:row>2</xdr:row>
      <xdr:rowOff>104775</xdr:rowOff>
    </xdr:to>
    <xdr:sp macro="" textlink="">
      <xdr:nvSpPr>
        <xdr:cNvPr id="29" name="Rounded Rectangle 28">
          <a:hlinkClick xmlns:r="http://schemas.openxmlformats.org/officeDocument/2006/relationships" r:id="rId2"/>
          <a:extLst>
            <a:ext uri="{FF2B5EF4-FFF2-40B4-BE49-F238E27FC236}">
              <a16:creationId xmlns:a16="http://schemas.microsoft.com/office/drawing/2014/main" id="{00000000-0008-0000-0600-00001D000000}"/>
            </a:ext>
          </a:extLst>
        </xdr:cNvPr>
        <xdr:cNvSpPr/>
      </xdr:nvSpPr>
      <xdr:spPr>
        <a:xfrm>
          <a:off x="3543299" y="200025"/>
          <a:ext cx="16668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0.62368</cdr:x>
      <cdr:y>0.14286</cdr:y>
    </cdr:from>
    <cdr:to>
      <cdr:x>0.62368</cdr:x>
      <cdr:y>0.87755</cdr:y>
    </cdr:to>
    <cdr:cxnSp macro="">
      <cdr:nvCxnSpPr>
        <cdr:cNvPr id="3" name="Straight Connector 2">
          <a:extLst xmlns:a="http://schemas.openxmlformats.org/drawingml/2006/main">
            <a:ext uri="{FF2B5EF4-FFF2-40B4-BE49-F238E27FC236}">
              <a16:creationId xmlns:a16="http://schemas.microsoft.com/office/drawing/2014/main" id="{F3963589-AEC9-AA42-BD9F-0F92F1BB7643}"/>
            </a:ext>
          </a:extLst>
        </cdr:cNvPr>
        <cdr:cNvCxnSpPr/>
      </cdr:nvCxnSpPr>
      <cdr:spPr>
        <a:xfrm xmlns:a="http://schemas.openxmlformats.org/drawingml/2006/main">
          <a:off x="2809875" y="400050"/>
          <a:ext cx="0" cy="20574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0.36054</cdr:y>
    </cdr:from>
    <cdr:to>
      <cdr:x>0.87104</cdr:x>
      <cdr:y>0.36735</cdr:y>
    </cdr:to>
    <cdr:cxnSp macro="">
      <cdr:nvCxnSpPr>
        <cdr:cNvPr id="8" name="Straight Connector 7">
          <a:extLst xmlns:a="http://schemas.openxmlformats.org/drawingml/2006/main">
            <a:ext uri="{FF2B5EF4-FFF2-40B4-BE49-F238E27FC236}">
              <a16:creationId xmlns:a16="http://schemas.microsoft.com/office/drawing/2014/main" id="{BF08B330-D44A-2D46-954A-E0303BDAD510}"/>
            </a:ext>
          </a:extLst>
        </cdr:cNvPr>
        <cdr:cNvCxnSpPr/>
      </cdr:nvCxnSpPr>
      <cdr:spPr>
        <a:xfrm xmlns:a="http://schemas.openxmlformats.org/drawingml/2006/main" flipV="1">
          <a:off x="753463" y="1009638"/>
          <a:ext cx="3558033" cy="19071"/>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0.15433</cdr:x>
      <cdr:y>0.61565</cdr:y>
    </cdr:from>
    <cdr:to>
      <cdr:x>0.87104</cdr:x>
      <cdr:y>0.62585</cdr:y>
    </cdr:to>
    <cdr:cxnSp macro="">
      <cdr:nvCxnSpPr>
        <cdr:cNvPr id="10" name="Straight Connector 9">
          <a:extLst xmlns:a="http://schemas.openxmlformats.org/drawingml/2006/main">
            <a:ext uri="{FF2B5EF4-FFF2-40B4-BE49-F238E27FC236}">
              <a16:creationId xmlns:a16="http://schemas.microsoft.com/office/drawing/2014/main" id="{164497A7-62DB-AF43-97A5-E514F5F88228}"/>
            </a:ext>
          </a:extLst>
        </cdr:cNvPr>
        <cdr:cNvCxnSpPr/>
      </cdr:nvCxnSpPr>
      <cdr:spPr>
        <a:xfrm xmlns:a="http://schemas.openxmlformats.org/drawingml/2006/main" flipV="1">
          <a:off x="695325" y="1724026"/>
          <a:ext cx="3228975" cy="2857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0.13265</cdr:y>
    </cdr:from>
    <cdr:to>
      <cdr:x>0.86892</cdr:x>
      <cdr:y>0.87075</cdr:y>
    </cdr:to>
    <cdr:sp macro="" textlink="">
      <cdr:nvSpPr>
        <cdr:cNvPr id="2" name="Rectangle 1"/>
        <cdr:cNvSpPr/>
      </cdr:nvSpPr>
      <cdr:spPr>
        <a:xfrm xmlns:a="http://schemas.openxmlformats.org/drawingml/2006/main">
          <a:off x="685800" y="371475"/>
          <a:ext cx="3228975" cy="206692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AT977"/>
  <sheetViews>
    <sheetView showGridLines="0" tabSelected="1" zoomScale="125" zoomScaleNormal="110" workbookViewId="0">
      <pane ySplit="1" topLeftCell="A2" activePane="bottomLeft" state="frozen"/>
      <selection pane="bottomLeft" activeCell="F31" sqref="F31"/>
    </sheetView>
  </sheetViews>
  <sheetFormatPr baseColWidth="10" defaultColWidth="8.83203125" defaultRowHeight="15" x14ac:dyDescent="0.2"/>
  <cols>
    <col min="1" max="1" width="5.1640625" style="390" customWidth="1"/>
    <col min="2" max="2" width="96.6640625" style="390" customWidth="1"/>
    <col min="3" max="3" width="8.83203125" style="390"/>
    <col min="4" max="4" width="10.5" style="390" customWidth="1"/>
    <col min="5" max="5" width="4.6640625" style="390" customWidth="1"/>
    <col min="6" max="6" width="11.1640625" style="390" customWidth="1"/>
    <col min="7" max="7" width="5" style="390" customWidth="1"/>
    <col min="8" max="8" width="12.33203125" style="390" customWidth="1"/>
    <col min="9" max="9" width="5.33203125" style="390" customWidth="1"/>
    <col min="10" max="10" width="11.5" style="390" bestFit="1" customWidth="1"/>
    <col min="11" max="16384" width="8.83203125" style="390"/>
  </cols>
  <sheetData>
    <row r="1" spans="1:22" ht="87.75" customHeight="1" thickBot="1" x14ac:dyDescent="0.25">
      <c r="A1" s="8"/>
      <c r="B1" s="628"/>
      <c r="C1" s="628"/>
      <c r="D1" s="628"/>
      <c r="E1" s="628"/>
      <c r="F1" s="628"/>
      <c r="G1" s="628"/>
      <c r="H1" s="8"/>
      <c r="I1" s="8"/>
      <c r="J1" s="8"/>
      <c r="K1" s="8"/>
      <c r="L1" s="8"/>
      <c r="M1" s="8"/>
      <c r="N1" s="8"/>
      <c r="O1" s="8"/>
      <c r="P1" s="8"/>
      <c r="Q1" s="8"/>
      <c r="R1" s="8"/>
      <c r="S1" s="8"/>
      <c r="T1" s="8"/>
      <c r="U1" s="8"/>
      <c r="V1" s="8"/>
    </row>
    <row r="2" spans="1:22" ht="31.5" customHeight="1" thickBot="1" x14ac:dyDescent="0.3">
      <c r="A2" s="8"/>
      <c r="B2" s="619" t="s">
        <v>347</v>
      </c>
      <c r="C2" s="620"/>
      <c r="D2" s="620"/>
      <c r="E2" s="620"/>
      <c r="F2" s="620"/>
      <c r="G2" s="621"/>
      <c r="H2" s="15"/>
      <c r="I2" s="15"/>
      <c r="J2" s="15"/>
      <c r="K2" s="15"/>
      <c r="L2" s="8"/>
      <c r="M2" s="8"/>
      <c r="N2" s="8"/>
      <c r="O2" s="8"/>
      <c r="P2" s="8"/>
      <c r="Q2" s="8"/>
      <c r="R2" s="8"/>
      <c r="S2" s="8"/>
      <c r="T2" s="8"/>
      <c r="U2" s="8"/>
      <c r="V2" s="8"/>
    </row>
    <row r="3" spans="1:22" ht="11.25" customHeight="1" thickBot="1" x14ac:dyDescent="0.25">
      <c r="A3" s="17"/>
      <c r="B3" s="17"/>
      <c r="C3" s="17"/>
      <c r="D3" s="17"/>
      <c r="E3" s="17"/>
      <c r="F3" s="17"/>
      <c r="G3" s="17"/>
      <c r="H3" s="17"/>
      <c r="I3" s="15"/>
      <c r="J3" s="15"/>
      <c r="K3" s="15"/>
      <c r="L3" s="8"/>
      <c r="M3" s="8"/>
      <c r="N3" s="8"/>
      <c r="O3" s="8"/>
      <c r="P3" s="8"/>
      <c r="Q3" s="8"/>
      <c r="R3" s="8"/>
      <c r="S3" s="8"/>
      <c r="T3" s="8"/>
      <c r="U3" s="8"/>
      <c r="V3" s="8"/>
    </row>
    <row r="4" spans="1:22" ht="14.25" customHeight="1" thickBot="1" x14ac:dyDescent="0.25">
      <c r="A4" s="387"/>
      <c r="B4" s="243" t="s">
        <v>0</v>
      </c>
      <c r="C4" s="244"/>
      <c r="D4" s="244"/>
      <c r="E4" s="244"/>
      <c r="F4" s="244"/>
      <c r="G4" s="245"/>
      <c r="H4" s="15"/>
      <c r="I4" s="15"/>
      <c r="J4" s="15"/>
      <c r="K4" s="15"/>
      <c r="L4" s="8"/>
      <c r="M4" s="8"/>
      <c r="N4" s="8"/>
      <c r="O4" s="8"/>
      <c r="P4" s="8"/>
      <c r="Q4" s="8"/>
      <c r="R4" s="8"/>
      <c r="S4" s="8"/>
      <c r="T4" s="8"/>
      <c r="U4" s="8"/>
      <c r="V4" s="8"/>
    </row>
    <row r="5" spans="1:22" ht="101" customHeight="1" thickBot="1" x14ac:dyDescent="0.25">
      <c r="A5" s="387"/>
      <c r="B5" s="629" t="s">
        <v>348</v>
      </c>
      <c r="C5" s="630"/>
      <c r="D5" s="630"/>
      <c r="E5" s="630"/>
      <c r="F5" s="630"/>
      <c r="G5" s="631"/>
      <c r="H5" s="15"/>
      <c r="I5" s="15"/>
      <c r="J5" s="15"/>
      <c r="K5" s="18"/>
      <c r="L5" s="8"/>
      <c r="M5" s="8"/>
      <c r="N5" s="8"/>
      <c r="O5" s="8"/>
      <c r="P5" s="8"/>
      <c r="Q5" s="8"/>
      <c r="R5" s="8"/>
      <c r="S5" s="8"/>
      <c r="T5" s="8"/>
      <c r="U5" s="8"/>
      <c r="V5" s="8"/>
    </row>
    <row r="6" spans="1:22" ht="17" thickBot="1" x14ac:dyDescent="0.25">
      <c r="A6" s="15"/>
      <c r="B6" s="17"/>
      <c r="C6" s="17"/>
      <c r="D6" s="17"/>
      <c r="E6" s="17"/>
      <c r="F6" s="17"/>
      <c r="G6" s="17"/>
      <c r="H6" s="15"/>
      <c r="I6" s="15"/>
      <c r="J6" s="15"/>
      <c r="K6" s="15"/>
      <c r="L6" s="8"/>
      <c r="M6" s="8"/>
      <c r="N6" s="8"/>
      <c r="O6" s="8"/>
      <c r="P6" s="8"/>
      <c r="Q6" s="8"/>
      <c r="R6" s="8"/>
      <c r="S6" s="8"/>
      <c r="T6" s="8"/>
      <c r="U6" s="8"/>
      <c r="V6" s="8"/>
    </row>
    <row r="7" spans="1:22" ht="26" thickBot="1" x14ac:dyDescent="0.3">
      <c r="A7" s="1"/>
      <c r="B7" s="619" t="s">
        <v>1</v>
      </c>
      <c r="C7" s="620"/>
      <c r="D7" s="620"/>
      <c r="E7" s="620"/>
      <c r="F7" s="620"/>
      <c r="G7" s="621"/>
      <c r="H7" s="15"/>
      <c r="I7" s="15"/>
      <c r="J7" s="15"/>
      <c r="K7" s="15"/>
      <c r="L7" s="8"/>
      <c r="M7" s="8"/>
      <c r="N7" s="8"/>
      <c r="O7" s="8"/>
      <c r="P7" s="8"/>
      <c r="Q7" s="8"/>
      <c r="R7" s="8"/>
      <c r="S7" s="8"/>
      <c r="T7" s="8"/>
      <c r="U7" s="8"/>
      <c r="V7" s="8"/>
    </row>
    <row r="8" spans="1:22" ht="14.25" customHeight="1" thickBot="1" x14ac:dyDescent="0.25">
      <c r="A8" s="2"/>
      <c r="B8" s="19"/>
      <c r="C8" s="19"/>
      <c r="D8" s="19"/>
      <c r="E8" s="19"/>
      <c r="F8" s="19"/>
      <c r="G8" s="19"/>
      <c r="H8" s="15"/>
      <c r="I8" s="15"/>
      <c r="J8" s="15"/>
      <c r="K8" s="15"/>
      <c r="L8" s="8"/>
      <c r="M8" s="8"/>
      <c r="N8" s="8"/>
      <c r="O8" s="8"/>
      <c r="P8" s="8"/>
      <c r="Q8" s="8"/>
      <c r="R8" s="8"/>
      <c r="S8" s="8"/>
      <c r="T8" s="8"/>
      <c r="U8" s="8"/>
      <c r="V8" s="8"/>
    </row>
    <row r="9" spans="1:22" ht="33.75" customHeight="1" thickBot="1" x14ac:dyDescent="0.25">
      <c r="A9" s="20">
        <v>1</v>
      </c>
      <c r="B9" s="622" t="s">
        <v>349</v>
      </c>
      <c r="C9" s="623"/>
      <c r="D9" s="623"/>
      <c r="E9" s="623"/>
      <c r="F9" s="623"/>
      <c r="G9" s="624"/>
      <c r="H9" s="15"/>
      <c r="I9" s="15"/>
      <c r="J9" s="15"/>
      <c r="K9" s="15"/>
      <c r="L9" s="8"/>
      <c r="M9" s="8"/>
      <c r="N9" s="8"/>
      <c r="O9" s="8"/>
      <c r="P9" s="8"/>
      <c r="Q9" s="8"/>
      <c r="R9" s="8"/>
      <c r="S9" s="8"/>
      <c r="T9" s="8"/>
      <c r="U9" s="8"/>
      <c r="V9" s="8"/>
    </row>
    <row r="10" spans="1:22" ht="17" thickBot="1" x14ac:dyDescent="0.25">
      <c r="A10" s="21"/>
      <c r="B10" s="22"/>
      <c r="C10" s="15"/>
      <c r="D10" s="15"/>
      <c r="E10" s="15"/>
      <c r="F10" s="15"/>
      <c r="G10" s="15"/>
      <c r="H10" s="15"/>
      <c r="I10" s="15"/>
      <c r="J10" s="15"/>
      <c r="K10" s="15"/>
      <c r="L10" s="8"/>
      <c r="M10" s="8"/>
      <c r="N10" s="8"/>
      <c r="O10" s="8"/>
      <c r="P10" s="8"/>
      <c r="Q10" s="8"/>
      <c r="R10" s="8"/>
      <c r="S10" s="8"/>
      <c r="T10" s="8"/>
      <c r="U10" s="8"/>
      <c r="V10" s="8"/>
    </row>
    <row r="11" spans="1:22" ht="77.25" customHeight="1" thickBot="1" x14ac:dyDescent="0.25">
      <c r="A11" s="20">
        <v>2</v>
      </c>
      <c r="B11" s="625" t="s">
        <v>308</v>
      </c>
      <c r="C11" s="626"/>
      <c r="D11" s="626"/>
      <c r="E11" s="626"/>
      <c r="F11" s="626"/>
      <c r="G11" s="627"/>
      <c r="H11" s="15"/>
      <c r="I11" s="15"/>
      <c r="J11" s="15"/>
      <c r="K11" s="15"/>
      <c r="L11" s="8"/>
      <c r="M11" s="8"/>
      <c r="N11" s="8"/>
      <c r="O11" s="8"/>
      <c r="P11" s="8"/>
      <c r="Q11" s="8"/>
      <c r="R11" s="8"/>
      <c r="S11" s="8"/>
      <c r="T11" s="8"/>
      <c r="U11" s="8"/>
      <c r="V11" s="8"/>
    </row>
    <row r="12" spans="1:22" ht="19" thickBot="1" x14ac:dyDescent="0.25">
      <c r="A12" s="15"/>
      <c r="B12" s="23"/>
      <c r="C12" s="15"/>
      <c r="D12" s="15"/>
      <c r="E12" s="15"/>
      <c r="F12" s="15"/>
      <c r="G12" s="15"/>
      <c r="H12" s="15"/>
      <c r="I12" s="15"/>
      <c r="J12" s="15"/>
      <c r="K12" s="15"/>
      <c r="L12" s="8"/>
      <c r="M12" s="8"/>
      <c r="N12" s="8"/>
      <c r="O12" s="8"/>
      <c r="P12" s="8"/>
      <c r="Q12" s="8"/>
      <c r="R12" s="8"/>
      <c r="S12" s="8"/>
      <c r="T12" s="8"/>
      <c r="U12" s="8"/>
      <c r="V12" s="8"/>
    </row>
    <row r="13" spans="1:22" ht="26" thickBot="1" x14ac:dyDescent="0.3">
      <c r="A13" s="15"/>
      <c r="B13" s="619" t="s">
        <v>3</v>
      </c>
      <c r="C13" s="620"/>
      <c r="D13" s="620"/>
      <c r="E13" s="620"/>
      <c r="F13" s="620"/>
      <c r="G13" s="621"/>
      <c r="H13" s="15"/>
      <c r="I13" s="15"/>
      <c r="J13" s="15"/>
      <c r="K13" s="15"/>
      <c r="L13" s="8"/>
      <c r="M13" s="8"/>
      <c r="N13" s="8"/>
      <c r="O13" s="8"/>
      <c r="P13" s="8"/>
      <c r="Q13" s="8"/>
      <c r="R13" s="8"/>
      <c r="S13" s="8"/>
      <c r="T13" s="8"/>
      <c r="U13" s="8"/>
      <c r="V13" s="8"/>
    </row>
    <row r="14" spans="1:22" ht="17" thickBot="1" x14ac:dyDescent="0.25">
      <c r="A14" s="15"/>
      <c r="B14" s="15"/>
      <c r="C14" s="15"/>
      <c r="D14" s="15"/>
      <c r="E14" s="15"/>
      <c r="F14" s="15"/>
      <c r="G14" s="15"/>
      <c r="H14" s="15"/>
      <c r="I14" s="15"/>
      <c r="J14" s="15"/>
      <c r="K14" s="15"/>
      <c r="L14" s="8"/>
      <c r="M14" s="8"/>
      <c r="N14" s="8"/>
      <c r="O14" s="8"/>
      <c r="P14" s="8"/>
      <c r="Q14" s="8"/>
      <c r="R14" s="8"/>
      <c r="S14" s="8"/>
      <c r="T14" s="8"/>
      <c r="U14" s="8"/>
      <c r="V14" s="8"/>
    </row>
    <row r="15" spans="1:22" ht="63.75" customHeight="1" thickBot="1" x14ac:dyDescent="0.25">
      <c r="A15" s="20">
        <v>1</v>
      </c>
      <c r="B15" s="622" t="s">
        <v>350</v>
      </c>
      <c r="C15" s="623"/>
      <c r="D15" s="623"/>
      <c r="E15" s="623"/>
      <c r="F15" s="623"/>
      <c r="G15" s="624"/>
      <c r="H15" s="15"/>
      <c r="I15" s="15"/>
      <c r="J15" s="15"/>
      <c r="K15" s="15"/>
      <c r="L15" s="8"/>
      <c r="M15" s="8"/>
      <c r="N15" s="8"/>
      <c r="O15" s="8"/>
      <c r="P15" s="8"/>
      <c r="Q15" s="8"/>
      <c r="R15" s="8"/>
      <c r="S15" s="8"/>
      <c r="T15" s="8"/>
      <c r="U15" s="8"/>
      <c r="V15" s="8"/>
    </row>
    <row r="16" spans="1:22" ht="17" thickBot="1" x14ac:dyDescent="0.25">
      <c r="A16" s="15"/>
      <c r="B16" s="387"/>
      <c r="C16" s="387"/>
      <c r="D16" s="387"/>
      <c r="E16" s="387"/>
      <c r="F16" s="387"/>
      <c r="G16" s="387"/>
      <c r="H16" s="15"/>
      <c r="I16" s="15"/>
      <c r="J16" s="15"/>
      <c r="K16" s="15"/>
      <c r="L16" s="8"/>
      <c r="M16" s="8"/>
      <c r="N16" s="8"/>
      <c r="O16" s="8"/>
      <c r="P16" s="8"/>
      <c r="Q16" s="8"/>
      <c r="R16" s="8"/>
      <c r="S16" s="8"/>
      <c r="T16" s="8"/>
      <c r="U16" s="8"/>
      <c r="V16" s="8"/>
    </row>
    <row r="17" spans="1:22" ht="121.5" customHeight="1" thickBot="1" x14ac:dyDescent="0.25">
      <c r="A17" s="20">
        <v>2</v>
      </c>
      <c r="B17" s="622" t="s">
        <v>356</v>
      </c>
      <c r="C17" s="623"/>
      <c r="D17" s="623"/>
      <c r="E17" s="623"/>
      <c r="F17" s="623"/>
      <c r="G17" s="624"/>
      <c r="H17" s="15"/>
      <c r="I17" s="15"/>
      <c r="J17" s="15"/>
      <c r="K17" s="15"/>
      <c r="L17" s="8"/>
      <c r="M17" s="8"/>
      <c r="N17" s="8"/>
      <c r="O17" s="8"/>
      <c r="P17" s="8"/>
      <c r="Q17" s="8"/>
      <c r="R17" s="8"/>
      <c r="S17" s="8"/>
      <c r="T17" s="8"/>
      <c r="U17" s="8"/>
      <c r="V17" s="8"/>
    </row>
    <row r="18" spans="1:22" ht="17" thickBot="1" x14ac:dyDescent="0.25">
      <c r="A18" s="15"/>
      <c r="B18" s="387"/>
      <c r="C18" s="387"/>
      <c r="D18" s="387"/>
      <c r="E18" s="387"/>
      <c r="F18" s="387"/>
      <c r="G18" s="387"/>
      <c r="H18" s="15"/>
      <c r="I18" s="15"/>
      <c r="J18" s="15"/>
      <c r="K18" s="15"/>
      <c r="L18" s="8"/>
      <c r="M18" s="8"/>
      <c r="N18" s="8"/>
      <c r="O18" s="8"/>
      <c r="P18" s="8"/>
      <c r="Q18" s="8"/>
      <c r="R18" s="8"/>
      <c r="S18" s="8"/>
      <c r="T18" s="8"/>
      <c r="U18" s="8"/>
      <c r="V18" s="8"/>
    </row>
    <row r="19" spans="1:22" ht="32.25" customHeight="1" thickBot="1" x14ac:dyDescent="0.25">
      <c r="A19" s="20">
        <v>3</v>
      </c>
      <c r="B19" s="622" t="s">
        <v>304</v>
      </c>
      <c r="C19" s="623"/>
      <c r="D19" s="623"/>
      <c r="E19" s="623"/>
      <c r="F19" s="623"/>
      <c r="G19" s="624"/>
      <c r="H19" s="15"/>
      <c r="I19" s="15"/>
      <c r="J19" s="15"/>
      <c r="K19" s="15"/>
      <c r="L19" s="8"/>
      <c r="M19" s="8"/>
      <c r="N19" s="8"/>
      <c r="O19" s="8"/>
      <c r="P19" s="8"/>
      <c r="Q19" s="8"/>
      <c r="R19" s="8"/>
      <c r="S19" s="8"/>
      <c r="T19" s="8"/>
      <c r="U19" s="8"/>
      <c r="V19" s="8"/>
    </row>
    <row r="20" spans="1:22" ht="16" x14ac:dyDescent="0.2">
      <c r="A20" s="15"/>
      <c r="B20" s="15"/>
      <c r="C20" s="15"/>
      <c r="D20" s="15"/>
      <c r="E20" s="15"/>
      <c r="F20" s="15"/>
      <c r="G20" s="15"/>
      <c r="H20" s="15"/>
      <c r="I20" s="15"/>
      <c r="J20" s="15"/>
      <c r="K20" s="15"/>
      <c r="L20" s="8"/>
      <c r="M20" s="8"/>
      <c r="N20" s="8"/>
      <c r="O20" s="8"/>
      <c r="P20" s="8"/>
      <c r="Q20" s="8"/>
      <c r="R20" s="8"/>
      <c r="S20" s="8"/>
      <c r="T20" s="8"/>
      <c r="U20" s="8"/>
      <c r="V20" s="8"/>
    </row>
    <row r="21" spans="1:22" ht="16" x14ac:dyDescent="0.2">
      <c r="A21" s="387"/>
      <c r="B21" s="246" t="s">
        <v>343</v>
      </c>
      <c r="C21" s="387"/>
      <c r="D21" s="387"/>
      <c r="E21" s="387"/>
      <c r="F21" s="387"/>
      <c r="G21" s="387"/>
      <c r="H21" s="387"/>
      <c r="I21" s="15"/>
      <c r="J21" s="15"/>
      <c r="K21" s="15"/>
      <c r="L21" s="8"/>
      <c r="M21" s="8"/>
      <c r="N21" s="8"/>
      <c r="O21" s="8"/>
      <c r="P21" s="8"/>
      <c r="Q21" s="8"/>
      <c r="R21" s="8"/>
      <c r="S21" s="8"/>
      <c r="T21" s="8"/>
      <c r="U21" s="8"/>
      <c r="V21" s="8"/>
    </row>
    <row r="22" spans="1:22" ht="16" x14ac:dyDescent="0.2">
      <c r="A22" s="387"/>
      <c r="B22" s="246" t="s">
        <v>344</v>
      </c>
      <c r="C22" s="387"/>
      <c r="D22" s="387"/>
      <c r="E22" s="387"/>
      <c r="F22" s="387"/>
      <c r="G22" s="387"/>
      <c r="H22" s="387"/>
      <c r="I22" s="15"/>
      <c r="J22" s="15"/>
      <c r="K22" s="15"/>
      <c r="L22" s="8"/>
      <c r="M22" s="8"/>
      <c r="N22" s="8"/>
      <c r="O22" s="8"/>
      <c r="P22" s="8"/>
      <c r="Q22" s="8"/>
      <c r="R22" s="8"/>
      <c r="S22" s="8"/>
      <c r="T22" s="8"/>
      <c r="U22" s="8"/>
      <c r="V22" s="8"/>
    </row>
    <row r="23" spans="1:22" ht="16" x14ac:dyDescent="0.2">
      <c r="A23" s="387"/>
      <c r="B23" s="246" t="s">
        <v>342</v>
      </c>
      <c r="C23" s="387"/>
      <c r="D23" s="387"/>
      <c r="E23" s="387"/>
      <c r="F23" s="387"/>
      <c r="G23" s="387"/>
      <c r="H23" s="387"/>
      <c r="I23" s="15"/>
      <c r="J23" s="15"/>
      <c r="K23" s="15"/>
      <c r="L23" s="8"/>
      <c r="M23" s="8"/>
      <c r="N23" s="8"/>
      <c r="O23" s="8"/>
      <c r="P23" s="8"/>
      <c r="Q23" s="8"/>
      <c r="R23" s="8"/>
      <c r="S23" s="8"/>
      <c r="T23" s="8"/>
      <c r="U23" s="8"/>
      <c r="V23" s="8"/>
    </row>
    <row r="24" spans="1:22" ht="16" x14ac:dyDescent="0.2">
      <c r="A24" s="387"/>
      <c r="B24" s="246" t="s">
        <v>341</v>
      </c>
      <c r="C24" s="387"/>
      <c r="D24" s="387"/>
      <c r="E24" s="387"/>
      <c r="F24" s="387"/>
      <c r="G24" s="387"/>
      <c r="H24" s="387"/>
      <c r="I24" s="15"/>
      <c r="J24" s="15"/>
      <c r="K24" s="15"/>
      <c r="L24" s="8"/>
      <c r="M24" s="8"/>
      <c r="N24" s="8"/>
      <c r="O24" s="8"/>
      <c r="P24" s="8"/>
      <c r="Q24" s="8"/>
      <c r="R24" s="8"/>
      <c r="S24" s="8"/>
      <c r="T24" s="8"/>
      <c r="U24" s="8"/>
      <c r="V24" s="8"/>
    </row>
    <row r="25" spans="1:22" ht="16" x14ac:dyDescent="0.2">
      <c r="A25" s="387"/>
      <c r="B25" s="387"/>
      <c r="C25" s="387"/>
      <c r="D25" s="387"/>
      <c r="E25" s="387"/>
      <c r="F25" s="387"/>
      <c r="G25" s="387"/>
      <c r="H25" s="387"/>
      <c r="I25" s="15"/>
      <c r="J25" s="15"/>
      <c r="K25" s="15"/>
      <c r="L25" s="8"/>
      <c r="M25" s="8"/>
      <c r="N25" s="8"/>
      <c r="O25" s="8"/>
      <c r="P25" s="8"/>
      <c r="Q25" s="8"/>
      <c r="R25" s="8"/>
      <c r="S25" s="8"/>
      <c r="T25" s="8"/>
      <c r="U25" s="8"/>
      <c r="V25" s="8"/>
    </row>
    <row r="26" spans="1:22" ht="17" thickBot="1" x14ac:dyDescent="0.25">
      <c r="A26" s="387"/>
      <c r="B26" s="387"/>
      <c r="C26" s="387"/>
      <c r="D26" s="387"/>
      <c r="E26" s="387"/>
      <c r="F26" s="387"/>
      <c r="G26" s="387"/>
      <c r="H26" s="387"/>
      <c r="I26" s="15"/>
      <c r="J26" s="15"/>
      <c r="K26" s="15"/>
      <c r="L26" s="8"/>
      <c r="M26" s="8"/>
      <c r="N26" s="8"/>
      <c r="O26" s="8"/>
      <c r="P26" s="8"/>
      <c r="Q26" s="8"/>
      <c r="R26" s="8"/>
      <c r="S26" s="8"/>
      <c r="T26" s="8"/>
      <c r="U26" s="8"/>
      <c r="V26" s="8"/>
    </row>
    <row r="27" spans="1:22" ht="17" thickBot="1" x14ac:dyDescent="0.25">
      <c r="A27" s="247"/>
      <c r="B27" s="248" t="s">
        <v>2</v>
      </c>
      <c r="C27" s="235"/>
      <c r="D27" s="249" t="s">
        <v>4</v>
      </c>
      <c r="E27" s="235"/>
      <c r="F27" s="249" t="s">
        <v>5</v>
      </c>
      <c r="G27" s="387"/>
      <c r="H27" s="387"/>
      <c r="I27" s="15"/>
      <c r="J27" s="15"/>
      <c r="K27" s="15"/>
      <c r="L27" s="8"/>
      <c r="M27" s="8"/>
      <c r="N27" s="8"/>
      <c r="O27" s="8"/>
      <c r="P27" s="8"/>
      <c r="Q27" s="8"/>
      <c r="R27" s="8"/>
      <c r="S27" s="8"/>
      <c r="T27" s="8"/>
      <c r="U27" s="8"/>
      <c r="V27" s="8"/>
    </row>
    <row r="28" spans="1:22" ht="16" x14ac:dyDescent="0.2">
      <c r="A28" s="250">
        <v>1</v>
      </c>
      <c r="B28" s="612"/>
      <c r="C28" s="235"/>
      <c r="D28" s="558"/>
      <c r="E28" s="251"/>
      <c r="F28" s="559"/>
      <c r="G28" s="387"/>
      <c r="H28" s="387"/>
      <c r="I28" s="15"/>
      <c r="J28" s="15"/>
      <c r="K28" s="15"/>
      <c r="L28" s="8"/>
      <c r="M28" s="8"/>
      <c r="N28" s="8"/>
      <c r="O28" s="8"/>
      <c r="P28" s="8"/>
      <c r="Q28" s="8"/>
      <c r="R28" s="8"/>
      <c r="S28" s="8"/>
      <c r="T28" s="8"/>
      <c r="U28" s="8"/>
      <c r="V28" s="8"/>
    </row>
    <row r="29" spans="1:22" ht="16" x14ac:dyDescent="0.2">
      <c r="A29" s="250">
        <v>2</v>
      </c>
      <c r="B29" s="612"/>
      <c r="C29" s="235"/>
      <c r="D29" s="558"/>
      <c r="E29" s="251"/>
      <c r="F29" s="559"/>
      <c r="G29" s="387"/>
      <c r="H29" s="387"/>
      <c r="I29" s="15"/>
      <c r="J29" s="15"/>
      <c r="K29" s="15"/>
      <c r="L29" s="8"/>
      <c r="M29" s="8"/>
      <c r="N29" s="8"/>
      <c r="O29" s="8"/>
      <c r="P29" s="8"/>
      <c r="Q29" s="8"/>
      <c r="R29" s="8"/>
      <c r="S29" s="8"/>
      <c r="T29" s="8"/>
      <c r="U29" s="8"/>
      <c r="V29" s="8"/>
    </row>
    <row r="30" spans="1:22" ht="16" x14ac:dyDescent="0.2">
      <c r="A30" s="250">
        <v>3</v>
      </c>
      <c r="B30" s="612"/>
      <c r="C30" s="235"/>
      <c r="D30" s="558"/>
      <c r="E30" s="251"/>
      <c r="F30" s="559"/>
      <c r="G30" s="387"/>
      <c r="H30" s="387"/>
      <c r="I30" s="15"/>
      <c r="J30" s="15"/>
      <c r="K30" s="15"/>
      <c r="L30" s="8"/>
      <c r="M30" s="8"/>
      <c r="N30" s="8"/>
      <c r="O30" s="8"/>
      <c r="P30" s="8"/>
      <c r="Q30" s="8"/>
      <c r="R30" s="8"/>
      <c r="S30" s="8"/>
      <c r="T30" s="8"/>
      <c r="U30" s="8"/>
      <c r="V30" s="8"/>
    </row>
    <row r="31" spans="1:22" ht="16" x14ac:dyDescent="0.2">
      <c r="A31" s="250">
        <v>4</v>
      </c>
      <c r="B31" s="612"/>
      <c r="C31" s="235"/>
      <c r="D31" s="558"/>
      <c r="E31" s="251"/>
      <c r="F31" s="559"/>
      <c r="G31" s="387"/>
      <c r="H31" s="387"/>
      <c r="I31" s="15"/>
      <c r="J31" s="15"/>
      <c r="K31" s="15"/>
      <c r="L31" s="8"/>
      <c r="M31" s="8"/>
      <c r="N31" s="8"/>
      <c r="O31" s="8"/>
      <c r="P31" s="8"/>
      <c r="Q31" s="8"/>
      <c r="R31" s="8"/>
      <c r="S31" s="8"/>
      <c r="T31" s="8"/>
      <c r="U31" s="8"/>
      <c r="V31" s="8"/>
    </row>
    <row r="32" spans="1:22" ht="16" x14ac:dyDescent="0.2">
      <c r="A32" s="250">
        <v>5</v>
      </c>
      <c r="B32" s="612"/>
      <c r="C32" s="235"/>
      <c r="D32" s="558"/>
      <c r="E32" s="251"/>
      <c r="F32" s="559"/>
      <c r="G32" s="387"/>
      <c r="H32" s="387"/>
      <c r="I32" s="15"/>
      <c r="J32" s="15"/>
      <c r="K32" s="15"/>
      <c r="L32" s="8"/>
      <c r="M32" s="8"/>
      <c r="N32" s="8"/>
      <c r="O32" s="8"/>
      <c r="P32" s="8"/>
      <c r="Q32" s="8"/>
      <c r="R32" s="8"/>
      <c r="S32" s="8"/>
      <c r="T32" s="8"/>
      <c r="U32" s="8"/>
      <c r="V32" s="8"/>
    </row>
    <row r="33" spans="1:22" ht="16" x14ac:dyDescent="0.2">
      <c r="A33" s="250">
        <v>6</v>
      </c>
      <c r="B33" s="612"/>
      <c r="C33" s="235"/>
      <c r="D33" s="558"/>
      <c r="E33" s="251"/>
      <c r="F33" s="559"/>
      <c r="G33" s="387"/>
      <c r="H33" s="387"/>
      <c r="I33" s="15"/>
      <c r="J33" s="15"/>
      <c r="K33" s="15"/>
      <c r="L33" s="8"/>
      <c r="M33" s="8"/>
      <c r="N33" s="8"/>
      <c r="O33" s="8"/>
      <c r="P33" s="8"/>
      <c r="Q33" s="8"/>
      <c r="R33" s="8"/>
      <c r="S33" s="8"/>
      <c r="T33" s="8"/>
      <c r="U33" s="8"/>
      <c r="V33" s="8"/>
    </row>
    <row r="34" spans="1:22" ht="16" x14ac:dyDescent="0.2">
      <c r="A34" s="250">
        <v>7</v>
      </c>
      <c r="B34" s="612"/>
      <c r="C34" s="235"/>
      <c r="D34" s="558"/>
      <c r="E34" s="251"/>
      <c r="F34" s="559"/>
      <c r="G34" s="387"/>
      <c r="H34" s="387"/>
      <c r="I34" s="15"/>
      <c r="J34" s="15"/>
      <c r="K34" s="15"/>
      <c r="L34" s="8"/>
      <c r="M34" s="8"/>
      <c r="N34" s="8"/>
      <c r="O34" s="8"/>
      <c r="P34" s="8"/>
      <c r="Q34" s="8"/>
      <c r="R34" s="8"/>
      <c r="S34" s="8"/>
      <c r="T34" s="8"/>
      <c r="U34" s="8"/>
      <c r="V34" s="8"/>
    </row>
    <row r="35" spans="1:22" ht="16" x14ac:dyDescent="0.2">
      <c r="A35" s="250">
        <v>8</v>
      </c>
      <c r="B35" s="613"/>
      <c r="C35" s="235"/>
      <c r="D35" s="558"/>
      <c r="E35" s="251"/>
      <c r="F35" s="559"/>
      <c r="G35" s="387"/>
      <c r="H35" s="387"/>
      <c r="I35" s="15"/>
      <c r="J35" s="15"/>
      <c r="K35" s="15"/>
      <c r="L35" s="8"/>
      <c r="M35" s="8"/>
      <c r="N35" s="8"/>
      <c r="O35" s="8"/>
      <c r="P35" s="8"/>
      <c r="Q35" s="8"/>
      <c r="R35" s="8"/>
      <c r="S35" s="8"/>
      <c r="T35" s="8"/>
      <c r="U35" s="8"/>
      <c r="V35" s="8"/>
    </row>
    <row r="36" spans="1:22" ht="16" x14ac:dyDescent="0.2">
      <c r="A36" s="250">
        <v>9</v>
      </c>
      <c r="B36" s="612"/>
      <c r="C36" s="235"/>
      <c r="D36" s="558"/>
      <c r="E36" s="251"/>
      <c r="F36" s="559"/>
      <c r="G36" s="387"/>
      <c r="H36" s="387"/>
      <c r="I36" s="15"/>
      <c r="J36" s="15"/>
      <c r="K36" s="15"/>
      <c r="L36" s="8"/>
      <c r="M36" s="8"/>
      <c r="N36" s="8"/>
      <c r="O36" s="8"/>
      <c r="P36" s="8"/>
      <c r="Q36" s="8"/>
      <c r="R36" s="8"/>
      <c r="S36" s="8"/>
      <c r="T36" s="8"/>
      <c r="U36" s="8"/>
      <c r="V36" s="8"/>
    </row>
    <row r="37" spans="1:22" ht="17" thickBot="1" x14ac:dyDescent="0.25">
      <c r="A37" s="252">
        <v>10</v>
      </c>
      <c r="B37" s="614"/>
      <c r="C37" s="235"/>
      <c r="D37" s="558"/>
      <c r="E37" s="251"/>
      <c r="F37" s="559"/>
      <c r="G37" s="387"/>
      <c r="H37" s="387"/>
      <c r="I37" s="15"/>
      <c r="J37" s="15"/>
      <c r="K37" s="15"/>
      <c r="L37" s="8"/>
      <c r="M37" s="8"/>
      <c r="N37" s="8"/>
      <c r="O37" s="8"/>
      <c r="P37" s="8"/>
      <c r="Q37" s="8"/>
      <c r="R37" s="8"/>
      <c r="S37" s="8"/>
      <c r="T37" s="8"/>
      <c r="U37" s="8"/>
      <c r="V37" s="8"/>
    </row>
    <row r="38" spans="1:22" ht="17" thickBot="1" x14ac:dyDescent="0.25">
      <c r="A38" s="387"/>
      <c r="B38" s="387"/>
      <c r="C38" s="387"/>
      <c r="D38" s="233"/>
      <c r="E38" s="251"/>
      <c r="F38" s="233"/>
      <c r="G38" s="387"/>
      <c r="H38" s="387"/>
      <c r="I38" s="15"/>
      <c r="J38" s="15"/>
      <c r="K38" s="15"/>
      <c r="L38" s="8"/>
      <c r="M38" s="8"/>
      <c r="N38" s="8"/>
      <c r="O38" s="8"/>
      <c r="P38" s="8"/>
      <c r="Q38" s="8"/>
      <c r="R38" s="8"/>
      <c r="S38" s="8"/>
      <c r="T38" s="8"/>
      <c r="U38" s="8"/>
      <c r="V38" s="8"/>
    </row>
    <row r="39" spans="1:22" ht="17" thickBot="1" x14ac:dyDescent="0.25">
      <c r="A39" s="247"/>
      <c r="B39" s="253" t="s">
        <v>6</v>
      </c>
      <c r="C39" s="235"/>
      <c r="D39" s="254" t="s">
        <v>4</v>
      </c>
      <c r="E39" s="251"/>
      <c r="F39" s="254" t="s">
        <v>5</v>
      </c>
      <c r="G39" s="387"/>
      <c r="H39" s="387"/>
      <c r="I39" s="15"/>
      <c r="J39" s="15"/>
      <c r="K39" s="15"/>
      <c r="L39" s="8"/>
      <c r="M39" s="8"/>
      <c r="N39" s="8"/>
      <c r="O39" s="8"/>
      <c r="P39" s="8"/>
      <c r="Q39" s="8"/>
      <c r="R39" s="8"/>
      <c r="S39" s="8"/>
      <c r="T39" s="8"/>
      <c r="U39" s="8"/>
      <c r="V39" s="8"/>
    </row>
    <row r="40" spans="1:22" ht="16" x14ac:dyDescent="0.2">
      <c r="A40" s="255">
        <v>1</v>
      </c>
      <c r="B40" s="612"/>
      <c r="C40" s="235"/>
      <c r="D40" s="558"/>
      <c r="E40" s="251"/>
      <c r="F40" s="559"/>
      <c r="G40" s="387"/>
      <c r="H40" s="387"/>
      <c r="I40" s="15"/>
      <c r="J40" s="15"/>
      <c r="K40" s="15"/>
      <c r="L40" s="8"/>
      <c r="M40" s="8"/>
      <c r="N40" s="8"/>
      <c r="O40" s="8"/>
      <c r="P40" s="8"/>
      <c r="Q40" s="8"/>
      <c r="R40" s="8"/>
      <c r="S40" s="8"/>
      <c r="T40" s="8"/>
      <c r="U40" s="8"/>
      <c r="V40" s="8"/>
    </row>
    <row r="41" spans="1:22" ht="16" x14ac:dyDescent="0.2">
      <c r="A41" s="250">
        <v>2</v>
      </c>
      <c r="B41" s="612"/>
      <c r="C41" s="235"/>
      <c r="D41" s="558"/>
      <c r="E41" s="251"/>
      <c r="F41" s="559"/>
      <c r="G41" s="387"/>
      <c r="H41" s="387"/>
      <c r="I41" s="15"/>
      <c r="J41" s="15"/>
      <c r="K41" s="15"/>
      <c r="L41" s="8"/>
      <c r="M41" s="8"/>
      <c r="N41" s="8"/>
      <c r="O41" s="8"/>
      <c r="P41" s="8"/>
      <c r="Q41" s="8"/>
      <c r="R41" s="8"/>
      <c r="S41" s="8"/>
      <c r="T41" s="8"/>
      <c r="U41" s="8"/>
      <c r="V41" s="8"/>
    </row>
    <row r="42" spans="1:22" ht="16" x14ac:dyDescent="0.2">
      <c r="A42" s="250">
        <v>3</v>
      </c>
      <c r="B42" s="612"/>
      <c r="C42" s="235"/>
      <c r="D42" s="558"/>
      <c r="E42" s="251"/>
      <c r="F42" s="559"/>
      <c r="G42" s="387"/>
      <c r="H42" s="387"/>
      <c r="I42" s="15"/>
      <c r="J42" s="15"/>
      <c r="K42" s="15"/>
      <c r="L42" s="8"/>
      <c r="M42" s="8"/>
      <c r="N42" s="8"/>
      <c r="O42" s="8"/>
      <c r="P42" s="8"/>
      <c r="Q42" s="8"/>
      <c r="R42" s="8"/>
      <c r="S42" s="8"/>
      <c r="T42" s="8"/>
      <c r="U42" s="8"/>
      <c r="V42" s="8"/>
    </row>
    <row r="43" spans="1:22" ht="16" x14ac:dyDescent="0.2">
      <c r="A43" s="250">
        <v>4</v>
      </c>
      <c r="B43" s="612"/>
      <c r="C43" s="235"/>
      <c r="D43" s="558"/>
      <c r="E43" s="251"/>
      <c r="F43" s="559"/>
      <c r="G43" s="387"/>
      <c r="H43" s="387"/>
      <c r="I43" s="15"/>
      <c r="J43" s="15"/>
      <c r="K43" s="15"/>
      <c r="L43" s="8"/>
      <c r="M43" s="8"/>
      <c r="N43" s="8"/>
      <c r="O43" s="8"/>
      <c r="P43" s="8"/>
      <c r="Q43" s="8"/>
      <c r="R43" s="8"/>
      <c r="S43" s="8"/>
      <c r="T43" s="8"/>
      <c r="U43" s="8"/>
      <c r="V43" s="8"/>
    </row>
    <row r="44" spans="1:22" ht="16" x14ac:dyDescent="0.2">
      <c r="A44" s="250">
        <v>5</v>
      </c>
      <c r="B44" s="612"/>
      <c r="C44" s="235"/>
      <c r="D44" s="558"/>
      <c r="E44" s="251"/>
      <c r="F44" s="559"/>
      <c r="G44" s="387"/>
      <c r="H44" s="387"/>
      <c r="I44" s="15"/>
      <c r="J44" s="15"/>
      <c r="K44" s="15"/>
      <c r="L44" s="8"/>
      <c r="M44" s="8"/>
      <c r="N44" s="8"/>
      <c r="O44" s="8"/>
      <c r="P44" s="8"/>
      <c r="Q44" s="8"/>
      <c r="R44" s="8"/>
      <c r="S44" s="8"/>
      <c r="T44" s="8"/>
      <c r="U44" s="8"/>
      <c r="V44" s="8"/>
    </row>
    <row r="45" spans="1:22" ht="16" x14ac:dyDescent="0.2">
      <c r="A45" s="250">
        <v>6</v>
      </c>
      <c r="B45" s="612"/>
      <c r="C45" s="235"/>
      <c r="D45" s="558"/>
      <c r="E45" s="251"/>
      <c r="F45" s="559"/>
      <c r="G45" s="387"/>
      <c r="H45" s="387"/>
      <c r="I45" s="15"/>
      <c r="J45" s="15"/>
      <c r="K45" s="15"/>
      <c r="L45" s="8"/>
      <c r="M45" s="8"/>
      <c r="N45" s="8"/>
      <c r="O45" s="8"/>
      <c r="P45" s="8"/>
      <c r="Q45" s="8"/>
      <c r="R45" s="8"/>
      <c r="S45" s="8"/>
      <c r="T45" s="8"/>
      <c r="U45" s="8"/>
      <c r="V45" s="8"/>
    </row>
    <row r="46" spans="1:22" ht="16" x14ac:dyDescent="0.2">
      <c r="A46" s="250">
        <v>7</v>
      </c>
      <c r="B46" s="612"/>
      <c r="C46" s="235"/>
      <c r="D46" s="558"/>
      <c r="E46" s="251"/>
      <c r="F46" s="559"/>
      <c r="G46" s="387"/>
      <c r="H46" s="387"/>
      <c r="I46" s="15"/>
      <c r="J46" s="15"/>
      <c r="K46" s="15"/>
      <c r="L46" s="8"/>
      <c r="M46" s="8"/>
      <c r="N46" s="8"/>
      <c r="O46" s="8"/>
      <c r="P46" s="8"/>
      <c r="Q46" s="8"/>
      <c r="R46" s="8"/>
      <c r="S46" s="8"/>
      <c r="T46" s="8"/>
      <c r="U46" s="8"/>
      <c r="V46" s="8"/>
    </row>
    <row r="47" spans="1:22" ht="16" x14ac:dyDescent="0.2">
      <c r="A47" s="250">
        <v>8</v>
      </c>
      <c r="B47" s="613"/>
      <c r="C47" s="235"/>
      <c r="D47" s="558"/>
      <c r="E47" s="251"/>
      <c r="F47" s="559"/>
      <c r="G47" s="387"/>
      <c r="H47" s="387"/>
      <c r="I47" s="15"/>
      <c r="J47" s="15"/>
      <c r="K47" s="15"/>
      <c r="L47" s="8"/>
      <c r="M47" s="8"/>
      <c r="N47" s="8"/>
      <c r="O47" s="8"/>
      <c r="P47" s="8"/>
      <c r="Q47" s="8"/>
      <c r="R47" s="8"/>
      <c r="S47" s="8"/>
      <c r="T47" s="8"/>
      <c r="U47" s="8"/>
      <c r="V47" s="8"/>
    </row>
    <row r="48" spans="1:22" ht="16" x14ac:dyDescent="0.2">
      <c r="A48" s="250">
        <v>9</v>
      </c>
      <c r="B48" s="612"/>
      <c r="C48" s="235"/>
      <c r="D48" s="558"/>
      <c r="E48" s="251"/>
      <c r="F48" s="559"/>
      <c r="G48" s="387"/>
      <c r="H48" s="387"/>
      <c r="I48" s="15"/>
      <c r="J48" s="15"/>
      <c r="K48" s="15"/>
      <c r="L48" s="8"/>
      <c r="M48" s="8"/>
      <c r="N48" s="8"/>
      <c r="O48" s="8"/>
      <c r="P48" s="8"/>
      <c r="Q48" s="8"/>
      <c r="R48" s="8"/>
      <c r="S48" s="8"/>
      <c r="T48" s="8"/>
      <c r="U48" s="8"/>
      <c r="V48" s="8"/>
    </row>
    <row r="49" spans="1:22" ht="17" thickBot="1" x14ac:dyDescent="0.25">
      <c r="A49" s="252">
        <v>10</v>
      </c>
      <c r="B49" s="614"/>
      <c r="C49" s="235"/>
      <c r="D49" s="558"/>
      <c r="E49" s="251"/>
      <c r="F49" s="559"/>
      <c r="G49" s="387"/>
      <c r="H49" s="387"/>
      <c r="I49" s="15"/>
      <c r="J49" s="15"/>
      <c r="K49" s="15"/>
      <c r="L49" s="8"/>
      <c r="M49" s="8"/>
      <c r="N49" s="8"/>
      <c r="O49" s="8"/>
      <c r="P49" s="8"/>
      <c r="Q49" s="8"/>
      <c r="R49" s="8"/>
      <c r="S49" s="8"/>
      <c r="T49" s="8"/>
      <c r="U49" s="8"/>
      <c r="V49" s="8"/>
    </row>
    <row r="50" spans="1:22" ht="17" thickBot="1" x14ac:dyDescent="0.25">
      <c r="A50" s="387"/>
      <c r="B50" s="387"/>
      <c r="C50" s="387"/>
      <c r="D50" s="387"/>
      <c r="E50" s="387"/>
      <c r="F50" s="387"/>
      <c r="G50" s="387"/>
      <c r="H50" s="387"/>
      <c r="I50" s="15"/>
      <c r="J50" s="15"/>
      <c r="K50" s="15"/>
      <c r="L50" s="8"/>
      <c r="M50" s="8"/>
      <c r="N50" s="8"/>
      <c r="O50" s="8"/>
      <c r="P50" s="8"/>
      <c r="Q50" s="8"/>
      <c r="R50" s="8"/>
      <c r="S50" s="8"/>
      <c r="T50" s="8"/>
      <c r="U50" s="8"/>
      <c r="V50" s="8"/>
    </row>
    <row r="51" spans="1:22" ht="17" thickBot="1" x14ac:dyDescent="0.25">
      <c r="A51" s="387"/>
      <c r="B51" s="256" t="s">
        <v>7</v>
      </c>
      <c r="C51" s="387"/>
      <c r="D51" s="257">
        <f>SUM(D28:D49)</f>
        <v>0</v>
      </c>
      <c r="E51" s="387"/>
      <c r="F51" s="387"/>
      <c r="G51" s="387"/>
      <c r="H51" s="387"/>
      <c r="I51" s="15"/>
      <c r="J51" s="15"/>
      <c r="K51" s="15"/>
      <c r="L51" s="8"/>
      <c r="M51" s="8"/>
      <c r="N51" s="8"/>
      <c r="O51" s="8"/>
      <c r="P51" s="8"/>
      <c r="Q51" s="8"/>
      <c r="R51" s="8"/>
      <c r="S51" s="8"/>
      <c r="T51" s="8"/>
      <c r="U51" s="8"/>
      <c r="V51" s="8"/>
    </row>
    <row r="52" spans="1:22" ht="16" x14ac:dyDescent="0.2">
      <c r="A52" s="387"/>
      <c r="B52" s="387"/>
      <c r="C52" s="387"/>
      <c r="D52" s="387"/>
      <c r="E52" s="387"/>
      <c r="F52" s="387"/>
      <c r="G52" s="387"/>
      <c r="H52" s="387"/>
      <c r="I52" s="15"/>
      <c r="J52" s="15"/>
      <c r="K52" s="15"/>
      <c r="L52" s="8"/>
      <c r="M52" s="8"/>
      <c r="N52" s="8"/>
      <c r="O52" s="8"/>
      <c r="P52" s="8"/>
      <c r="Q52" s="8"/>
      <c r="R52" s="8"/>
      <c r="S52" s="8"/>
      <c r="T52" s="8"/>
      <c r="U52" s="8"/>
      <c r="V52" s="8"/>
    </row>
    <row r="53" spans="1:22" ht="16" x14ac:dyDescent="0.2">
      <c r="A53" s="387"/>
      <c r="B53" s="387"/>
      <c r="C53" s="387"/>
      <c r="D53" s="387"/>
      <c r="E53" s="387"/>
      <c r="F53" s="387"/>
      <c r="G53" s="387"/>
      <c r="H53" s="387"/>
      <c r="I53" s="15"/>
      <c r="J53" s="15"/>
      <c r="K53" s="15"/>
      <c r="L53" s="8"/>
      <c r="M53" s="8"/>
      <c r="N53" s="8"/>
      <c r="O53" s="8"/>
      <c r="P53" s="8"/>
      <c r="Q53" s="8"/>
      <c r="R53" s="8"/>
      <c r="S53" s="8"/>
      <c r="T53" s="8"/>
      <c r="U53" s="8"/>
      <c r="V53" s="8"/>
    </row>
    <row r="54" spans="1:22" ht="17" thickBot="1" x14ac:dyDescent="0.25">
      <c r="A54" s="387"/>
      <c r="B54" s="387"/>
      <c r="C54" s="387"/>
      <c r="D54" s="387"/>
      <c r="E54" s="387"/>
      <c r="F54" s="387"/>
      <c r="G54" s="387"/>
      <c r="H54" s="387"/>
      <c r="I54" s="15"/>
      <c r="J54" s="15"/>
      <c r="K54" s="15"/>
      <c r="L54" s="8"/>
      <c r="M54" s="8"/>
      <c r="N54" s="8"/>
      <c r="O54" s="8"/>
      <c r="P54" s="8"/>
      <c r="Q54" s="8"/>
      <c r="R54" s="8"/>
      <c r="S54" s="8"/>
      <c r="T54" s="8"/>
      <c r="U54" s="8"/>
      <c r="V54" s="8"/>
    </row>
    <row r="55" spans="1:22" ht="26" thickBot="1" x14ac:dyDescent="0.3">
      <c r="A55" s="15"/>
      <c r="B55" s="619" t="s">
        <v>12</v>
      </c>
      <c r="C55" s="620"/>
      <c r="D55" s="620"/>
      <c r="E55" s="620"/>
      <c r="F55" s="620"/>
      <c r="G55" s="621"/>
      <c r="H55" s="15"/>
      <c r="I55" s="15"/>
      <c r="J55" s="15"/>
      <c r="K55" s="15"/>
      <c r="L55" s="8"/>
      <c r="M55" s="8"/>
      <c r="N55" s="8"/>
      <c r="O55" s="8"/>
      <c r="P55" s="8"/>
      <c r="Q55" s="8"/>
      <c r="R55" s="8"/>
      <c r="S55" s="8"/>
      <c r="T55" s="8"/>
      <c r="U55" s="8"/>
      <c r="V55" s="8"/>
    </row>
    <row r="56" spans="1:22" ht="17" thickBot="1" x14ac:dyDescent="0.25">
      <c r="A56" s="387"/>
      <c r="B56" s="387"/>
      <c r="C56" s="387"/>
      <c r="D56" s="387"/>
      <c r="E56" s="387"/>
      <c r="F56" s="387"/>
      <c r="G56" s="387"/>
      <c r="H56" s="15"/>
      <c r="I56" s="15"/>
      <c r="J56" s="15"/>
      <c r="K56" s="15"/>
      <c r="L56" s="8"/>
      <c r="M56" s="8"/>
      <c r="N56" s="8"/>
      <c r="O56" s="8"/>
      <c r="P56" s="8"/>
      <c r="Q56" s="8"/>
      <c r="R56" s="8"/>
      <c r="S56" s="8"/>
      <c r="T56" s="8"/>
      <c r="U56" s="8"/>
      <c r="V56" s="8"/>
    </row>
    <row r="57" spans="1:22" ht="111.75" customHeight="1" thickBot="1" x14ac:dyDescent="0.25">
      <c r="A57" s="231">
        <v>1</v>
      </c>
      <c r="B57" s="622" t="s">
        <v>351</v>
      </c>
      <c r="C57" s="623"/>
      <c r="D57" s="623"/>
      <c r="E57" s="623"/>
      <c r="F57" s="623"/>
      <c r="G57" s="624"/>
      <c r="H57" s="15"/>
      <c r="I57" s="15"/>
      <c r="J57" s="15"/>
      <c r="K57" s="15"/>
      <c r="L57" s="8"/>
      <c r="M57" s="8"/>
      <c r="N57" s="8"/>
      <c r="O57" s="8"/>
      <c r="P57" s="8"/>
      <c r="Q57" s="8"/>
      <c r="R57" s="8"/>
      <c r="S57" s="8"/>
      <c r="T57" s="8"/>
      <c r="U57" s="8"/>
      <c r="V57" s="8"/>
    </row>
    <row r="58" spans="1:22" ht="17" thickBot="1" x14ac:dyDescent="0.25">
      <c r="A58" s="387"/>
      <c r="B58" s="387"/>
      <c r="C58" s="387"/>
      <c r="D58" s="387"/>
      <c r="E58" s="387"/>
      <c r="F58" s="387"/>
      <c r="G58" s="387"/>
      <c r="H58" s="15"/>
      <c r="I58" s="15"/>
      <c r="J58" s="15"/>
      <c r="K58" s="15"/>
      <c r="L58" s="8"/>
      <c r="M58" s="8"/>
      <c r="N58" s="8"/>
      <c r="O58" s="8"/>
      <c r="P58" s="8"/>
      <c r="Q58" s="8"/>
      <c r="R58" s="8"/>
      <c r="S58" s="8"/>
      <c r="T58" s="8"/>
      <c r="U58" s="8"/>
      <c r="V58" s="8"/>
    </row>
    <row r="59" spans="1:22" ht="51" customHeight="1" thickBot="1" x14ac:dyDescent="0.25">
      <c r="A59" s="231">
        <v>2</v>
      </c>
      <c r="B59" s="622" t="s">
        <v>287</v>
      </c>
      <c r="C59" s="623"/>
      <c r="D59" s="623"/>
      <c r="E59" s="623"/>
      <c r="F59" s="623"/>
      <c r="G59" s="624"/>
      <c r="H59" s="15"/>
      <c r="I59" s="15"/>
      <c r="J59" s="15"/>
      <c r="K59" s="15"/>
      <c r="L59" s="8"/>
      <c r="M59" s="8"/>
      <c r="N59" s="8"/>
      <c r="O59" s="8"/>
      <c r="P59" s="8"/>
      <c r="Q59" s="8"/>
      <c r="R59" s="8"/>
      <c r="S59" s="8"/>
      <c r="T59" s="8"/>
      <c r="U59" s="8"/>
      <c r="V59" s="8"/>
    </row>
    <row r="60" spans="1:22" ht="17" thickBot="1" x14ac:dyDescent="0.25">
      <c r="A60" s="387"/>
      <c r="B60" s="387"/>
      <c r="C60" s="387"/>
      <c r="D60" s="387"/>
      <c r="E60" s="387"/>
      <c r="F60" s="387"/>
      <c r="G60" s="387"/>
      <c r="H60" s="15"/>
      <c r="I60" s="15"/>
      <c r="J60" s="15"/>
      <c r="K60" s="15"/>
      <c r="L60" s="8"/>
      <c r="M60" s="8"/>
      <c r="N60" s="8"/>
      <c r="O60" s="8"/>
      <c r="P60" s="8"/>
      <c r="Q60" s="8"/>
      <c r="R60" s="8"/>
      <c r="S60" s="8"/>
      <c r="T60" s="8"/>
      <c r="U60" s="8"/>
      <c r="V60" s="8"/>
    </row>
    <row r="61" spans="1:22" ht="31.5" customHeight="1" thickBot="1" x14ac:dyDescent="0.25">
      <c r="A61" s="231">
        <v>3</v>
      </c>
      <c r="B61" s="622" t="s">
        <v>296</v>
      </c>
      <c r="C61" s="623"/>
      <c r="D61" s="623"/>
      <c r="E61" s="623"/>
      <c r="F61" s="623"/>
      <c r="G61" s="624"/>
      <c r="H61" s="15"/>
      <c r="I61" s="15"/>
      <c r="J61" s="15"/>
      <c r="K61" s="15"/>
      <c r="L61" s="8"/>
      <c r="M61" s="8"/>
      <c r="N61" s="8"/>
      <c r="O61" s="8"/>
      <c r="P61" s="8"/>
      <c r="Q61" s="8"/>
      <c r="R61" s="8"/>
      <c r="S61" s="8"/>
      <c r="T61" s="8"/>
      <c r="U61" s="8"/>
      <c r="V61" s="8"/>
    </row>
    <row r="62" spans="1:22" ht="16" x14ac:dyDescent="0.2">
      <c r="A62" s="387"/>
      <c r="B62" s="387"/>
      <c r="C62" s="387"/>
      <c r="D62" s="387"/>
      <c r="E62" s="387"/>
      <c r="F62" s="387"/>
      <c r="G62" s="387"/>
      <c r="H62" s="387"/>
      <c r="I62" s="15"/>
      <c r="J62" s="15"/>
      <c r="K62" s="15"/>
      <c r="L62" s="8"/>
      <c r="M62" s="8"/>
      <c r="N62" s="8"/>
      <c r="O62" s="8"/>
      <c r="P62" s="8"/>
      <c r="Q62" s="8"/>
      <c r="R62" s="8"/>
      <c r="S62" s="8"/>
      <c r="T62" s="8"/>
      <c r="U62" s="8"/>
      <c r="V62" s="8"/>
    </row>
    <row r="63" spans="1:22" ht="16" x14ac:dyDescent="0.2">
      <c r="A63" s="387"/>
      <c r="B63" s="258" t="s">
        <v>345</v>
      </c>
      <c r="C63" s="387"/>
      <c r="D63" s="387"/>
      <c r="E63" s="387"/>
      <c r="F63" s="387"/>
      <c r="G63" s="387"/>
      <c r="H63" s="387"/>
      <c r="I63" s="15"/>
      <c r="J63" s="15"/>
      <c r="K63" s="15"/>
      <c r="L63" s="8"/>
      <c r="M63" s="8"/>
      <c r="N63" s="8"/>
      <c r="O63" s="8"/>
      <c r="P63" s="8"/>
      <c r="Q63" s="8"/>
      <c r="R63" s="8"/>
      <c r="S63" s="8"/>
      <c r="T63" s="8"/>
      <c r="U63" s="8"/>
      <c r="V63" s="8"/>
    </row>
    <row r="64" spans="1:22" ht="16" x14ac:dyDescent="0.2">
      <c r="A64" s="387"/>
      <c r="B64" s="258" t="s">
        <v>346</v>
      </c>
      <c r="C64" s="387"/>
      <c r="D64" s="387"/>
      <c r="E64" s="387"/>
      <c r="F64" s="387"/>
      <c r="G64" s="387"/>
      <c r="H64" s="387"/>
      <c r="I64" s="15"/>
      <c r="J64" s="15"/>
      <c r="K64" s="15"/>
      <c r="L64" s="8"/>
      <c r="M64" s="8"/>
      <c r="N64" s="8"/>
      <c r="O64" s="8"/>
      <c r="P64" s="8"/>
      <c r="Q64" s="8"/>
      <c r="R64" s="8"/>
      <c r="S64" s="8"/>
      <c r="T64" s="8"/>
      <c r="U64" s="8"/>
      <c r="V64" s="8"/>
    </row>
    <row r="65" spans="1:22" ht="16" x14ac:dyDescent="0.2">
      <c r="A65" s="387"/>
      <c r="B65" s="258" t="s">
        <v>342</v>
      </c>
      <c r="C65" s="387"/>
      <c r="D65" s="387"/>
      <c r="E65" s="387"/>
      <c r="F65" s="387"/>
      <c r="G65" s="387"/>
      <c r="H65" s="387"/>
      <c r="I65" s="15"/>
      <c r="J65" s="15"/>
      <c r="K65" s="15"/>
      <c r="L65" s="8"/>
      <c r="M65" s="8"/>
      <c r="N65" s="8"/>
      <c r="O65" s="8"/>
      <c r="P65" s="8"/>
      <c r="Q65" s="8"/>
      <c r="R65" s="8"/>
      <c r="S65" s="8"/>
      <c r="T65" s="8"/>
      <c r="U65" s="8"/>
      <c r="V65" s="8"/>
    </row>
    <row r="66" spans="1:22" ht="16" x14ac:dyDescent="0.2">
      <c r="A66" s="387"/>
      <c r="B66" s="258" t="s">
        <v>341</v>
      </c>
      <c r="C66" s="387"/>
      <c r="D66" s="387"/>
      <c r="E66" s="387"/>
      <c r="F66" s="387"/>
      <c r="G66" s="387"/>
      <c r="H66" s="387"/>
      <c r="I66" s="15"/>
      <c r="J66" s="15"/>
      <c r="K66" s="15"/>
      <c r="L66" s="8"/>
      <c r="M66" s="8"/>
      <c r="N66" s="8"/>
      <c r="O66" s="8"/>
      <c r="P66" s="8"/>
      <c r="Q66" s="8"/>
      <c r="R66" s="8"/>
      <c r="S66" s="8"/>
      <c r="T66" s="8"/>
      <c r="U66" s="8"/>
      <c r="V66" s="8"/>
    </row>
    <row r="67" spans="1:22" ht="16" x14ac:dyDescent="0.2">
      <c r="A67" s="387"/>
      <c r="B67" s="387"/>
      <c r="C67" s="387"/>
      <c r="D67" s="387"/>
      <c r="E67" s="387"/>
      <c r="F67" s="387"/>
      <c r="G67" s="387"/>
      <c r="H67" s="387"/>
      <c r="I67" s="15"/>
      <c r="J67" s="15"/>
      <c r="K67" s="15"/>
      <c r="L67" s="8"/>
      <c r="M67" s="8"/>
      <c r="N67" s="8"/>
      <c r="O67" s="8"/>
      <c r="P67" s="8"/>
      <c r="Q67" s="8"/>
      <c r="R67" s="8"/>
      <c r="S67" s="8"/>
      <c r="T67" s="8"/>
      <c r="U67" s="8"/>
      <c r="V67" s="8"/>
    </row>
    <row r="68" spans="1:22" ht="17" thickBot="1" x14ac:dyDescent="0.25">
      <c r="A68" s="387"/>
      <c r="B68" s="387"/>
      <c r="C68" s="387"/>
      <c r="D68" s="387"/>
      <c r="E68" s="387"/>
      <c r="F68" s="387"/>
      <c r="G68" s="387"/>
      <c r="H68" s="387"/>
      <c r="I68" s="15"/>
      <c r="J68" s="15"/>
      <c r="K68" s="15"/>
      <c r="L68" s="8"/>
      <c r="M68" s="8"/>
      <c r="N68" s="8"/>
      <c r="O68" s="8"/>
      <c r="P68" s="8"/>
      <c r="Q68" s="8"/>
      <c r="R68" s="8"/>
      <c r="S68" s="8"/>
      <c r="T68" s="8"/>
      <c r="U68" s="8"/>
      <c r="V68" s="8"/>
    </row>
    <row r="69" spans="1:22" ht="17" thickBot="1" x14ac:dyDescent="0.25">
      <c r="A69" s="247"/>
      <c r="B69" s="560" t="s">
        <v>13</v>
      </c>
      <c r="C69" s="235"/>
      <c r="D69" s="254" t="s">
        <v>4</v>
      </c>
      <c r="E69" s="259"/>
      <c r="F69" s="254" t="s">
        <v>5</v>
      </c>
      <c r="G69" s="387"/>
      <c r="H69" s="387"/>
      <c r="I69" s="15"/>
      <c r="J69" s="15"/>
      <c r="K69" s="15"/>
      <c r="L69" s="8"/>
      <c r="M69" s="8"/>
      <c r="N69" s="8"/>
      <c r="O69" s="8"/>
      <c r="P69" s="8"/>
      <c r="Q69" s="8"/>
      <c r="R69" s="8"/>
      <c r="S69" s="8"/>
      <c r="T69" s="8"/>
      <c r="U69" s="8"/>
      <c r="V69" s="8"/>
    </row>
    <row r="70" spans="1:22" ht="16" x14ac:dyDescent="0.2">
      <c r="A70" s="250">
        <v>1</v>
      </c>
      <c r="B70" s="615"/>
      <c r="C70" s="235"/>
      <c r="D70" s="558"/>
      <c r="E70" s="259"/>
      <c r="F70" s="559"/>
      <c r="G70" s="387"/>
      <c r="H70" s="387"/>
      <c r="I70" s="15"/>
      <c r="J70" s="15"/>
      <c r="K70" s="15"/>
      <c r="L70" s="8"/>
      <c r="M70" s="8"/>
      <c r="N70" s="8"/>
      <c r="O70" s="8"/>
      <c r="P70" s="8"/>
      <c r="Q70" s="8"/>
      <c r="R70" s="8"/>
      <c r="S70" s="8"/>
      <c r="T70" s="8"/>
      <c r="U70" s="8"/>
      <c r="V70" s="8"/>
    </row>
    <row r="71" spans="1:22" ht="16" x14ac:dyDescent="0.2">
      <c r="A71" s="250">
        <v>2</v>
      </c>
      <c r="B71" s="615"/>
      <c r="C71" s="235"/>
      <c r="D71" s="558"/>
      <c r="E71" s="259"/>
      <c r="F71" s="559"/>
      <c r="G71" s="387"/>
      <c r="H71" s="387"/>
      <c r="I71" s="15"/>
      <c r="J71" s="15"/>
      <c r="K71" s="15"/>
      <c r="L71" s="8"/>
      <c r="M71" s="8"/>
      <c r="N71" s="8"/>
      <c r="O71" s="8"/>
      <c r="P71" s="8"/>
      <c r="Q71" s="8"/>
      <c r="R71" s="8"/>
      <c r="S71" s="8"/>
      <c r="T71" s="8"/>
      <c r="U71" s="8"/>
      <c r="V71" s="8"/>
    </row>
    <row r="72" spans="1:22" ht="16" x14ac:dyDescent="0.2">
      <c r="A72" s="250">
        <v>3</v>
      </c>
      <c r="B72" s="615"/>
      <c r="C72" s="235"/>
      <c r="D72" s="558"/>
      <c r="E72" s="259"/>
      <c r="F72" s="559"/>
      <c r="G72" s="387"/>
      <c r="H72" s="387"/>
      <c r="I72" s="15"/>
      <c r="J72" s="15"/>
      <c r="K72" s="15"/>
      <c r="L72" s="8"/>
      <c r="M72" s="8"/>
      <c r="N72" s="8"/>
      <c r="O72" s="8"/>
      <c r="P72" s="8"/>
      <c r="Q72" s="8"/>
      <c r="R72" s="8"/>
      <c r="S72" s="8"/>
      <c r="T72" s="8"/>
      <c r="U72" s="8"/>
      <c r="V72" s="8"/>
    </row>
    <row r="73" spans="1:22" ht="16" x14ac:dyDescent="0.2">
      <c r="A73" s="250">
        <v>4</v>
      </c>
      <c r="B73" s="615"/>
      <c r="C73" s="235"/>
      <c r="D73" s="558"/>
      <c r="E73" s="259"/>
      <c r="F73" s="559"/>
      <c r="G73" s="387"/>
      <c r="H73" s="387"/>
      <c r="I73" s="15"/>
      <c r="J73" s="15"/>
      <c r="K73" s="15"/>
      <c r="L73" s="8"/>
      <c r="M73" s="8"/>
      <c r="N73" s="8"/>
      <c r="O73" s="8"/>
      <c r="P73" s="8"/>
      <c r="Q73" s="8"/>
      <c r="R73" s="8"/>
      <c r="S73" s="8"/>
      <c r="T73" s="8"/>
      <c r="U73" s="8"/>
      <c r="V73" s="8"/>
    </row>
    <row r="74" spans="1:22" ht="16" x14ac:dyDescent="0.2">
      <c r="A74" s="250">
        <v>5</v>
      </c>
      <c r="B74" s="615"/>
      <c r="C74" s="235"/>
      <c r="D74" s="558"/>
      <c r="E74" s="259"/>
      <c r="F74" s="559"/>
      <c r="G74" s="387"/>
      <c r="H74" s="387"/>
      <c r="I74" s="15"/>
      <c r="J74" s="15"/>
      <c r="K74" s="15"/>
      <c r="L74" s="8"/>
      <c r="M74" s="8"/>
      <c r="N74" s="8"/>
      <c r="O74" s="8"/>
      <c r="P74" s="8"/>
      <c r="Q74" s="8"/>
      <c r="R74" s="8"/>
      <c r="S74" s="8"/>
      <c r="T74" s="8"/>
      <c r="U74" s="8"/>
      <c r="V74" s="8"/>
    </row>
    <row r="75" spans="1:22" ht="16" x14ac:dyDescent="0.2">
      <c r="A75" s="250">
        <v>6</v>
      </c>
      <c r="B75" s="615"/>
      <c r="C75" s="235"/>
      <c r="D75" s="558"/>
      <c r="E75" s="259"/>
      <c r="F75" s="559"/>
      <c r="G75" s="387"/>
      <c r="H75" s="387"/>
      <c r="I75" s="15"/>
      <c r="J75" s="15"/>
      <c r="K75" s="15"/>
      <c r="L75" s="8"/>
      <c r="M75" s="8"/>
      <c r="N75" s="8"/>
      <c r="O75" s="8"/>
      <c r="P75" s="8"/>
      <c r="Q75" s="8"/>
      <c r="R75" s="8"/>
      <c r="S75" s="8"/>
      <c r="T75" s="8"/>
      <c r="U75" s="8"/>
      <c r="V75" s="8"/>
    </row>
    <row r="76" spans="1:22" ht="16" x14ac:dyDescent="0.2">
      <c r="A76" s="250">
        <v>7</v>
      </c>
      <c r="B76" s="615"/>
      <c r="C76" s="235"/>
      <c r="D76" s="558"/>
      <c r="E76" s="259"/>
      <c r="F76" s="559"/>
      <c r="G76" s="387"/>
      <c r="H76" s="387"/>
      <c r="I76" s="15"/>
      <c r="J76" s="15"/>
      <c r="K76" s="15"/>
      <c r="L76" s="8"/>
      <c r="M76" s="8"/>
      <c r="N76" s="8"/>
      <c r="O76" s="8"/>
      <c r="P76" s="8"/>
      <c r="Q76" s="8"/>
      <c r="R76" s="8"/>
      <c r="S76" s="8"/>
      <c r="T76" s="8"/>
      <c r="U76" s="8"/>
      <c r="V76" s="8"/>
    </row>
    <row r="77" spans="1:22" ht="16" x14ac:dyDescent="0.2">
      <c r="A77" s="250">
        <v>8</v>
      </c>
      <c r="B77" s="615"/>
      <c r="C77" s="235"/>
      <c r="D77" s="558"/>
      <c r="E77" s="259"/>
      <c r="F77" s="559"/>
      <c r="G77" s="387"/>
      <c r="H77" s="387"/>
      <c r="I77" s="15"/>
      <c r="J77" s="15"/>
      <c r="K77" s="15"/>
      <c r="L77" s="8"/>
      <c r="M77" s="8"/>
      <c r="N77" s="8"/>
      <c r="O77" s="8"/>
      <c r="P77" s="8"/>
      <c r="Q77" s="8"/>
      <c r="R77" s="8"/>
      <c r="S77" s="8"/>
      <c r="T77" s="8"/>
      <c r="U77" s="8"/>
      <c r="V77" s="8"/>
    </row>
    <row r="78" spans="1:22" ht="16" x14ac:dyDescent="0.2">
      <c r="A78" s="250">
        <v>9</v>
      </c>
      <c r="B78" s="615"/>
      <c r="C78" s="235"/>
      <c r="D78" s="558"/>
      <c r="E78" s="259"/>
      <c r="F78" s="559"/>
      <c r="G78" s="387"/>
      <c r="H78" s="387"/>
      <c r="I78" s="15"/>
      <c r="J78" s="15"/>
      <c r="K78" s="15"/>
      <c r="L78" s="8"/>
      <c r="M78" s="8"/>
      <c r="N78" s="8"/>
      <c r="O78" s="8"/>
      <c r="P78" s="8"/>
      <c r="Q78" s="8"/>
      <c r="R78" s="8"/>
      <c r="S78" s="8"/>
      <c r="T78" s="8"/>
      <c r="U78" s="8"/>
      <c r="V78" s="8"/>
    </row>
    <row r="79" spans="1:22" ht="17" thickBot="1" x14ac:dyDescent="0.25">
      <c r="A79" s="252">
        <v>10</v>
      </c>
      <c r="B79" s="616"/>
      <c r="C79" s="235"/>
      <c r="D79" s="558"/>
      <c r="E79" s="259"/>
      <c r="F79" s="559"/>
      <c r="G79" s="387"/>
      <c r="H79" s="387"/>
      <c r="I79" s="15"/>
      <c r="J79" s="15"/>
      <c r="K79" s="15"/>
      <c r="L79" s="8"/>
      <c r="M79" s="8"/>
      <c r="N79" s="8"/>
      <c r="O79" s="8"/>
      <c r="P79" s="8"/>
      <c r="Q79" s="8"/>
      <c r="R79" s="8"/>
      <c r="S79" s="8"/>
      <c r="T79" s="8"/>
      <c r="U79" s="8"/>
      <c r="V79" s="8"/>
    </row>
    <row r="80" spans="1:22" ht="17" thickBot="1" x14ac:dyDescent="0.25">
      <c r="A80" s="387"/>
      <c r="B80" s="387"/>
      <c r="C80" s="387"/>
      <c r="D80" s="386"/>
      <c r="E80" s="259"/>
      <c r="F80" s="386"/>
      <c r="G80" s="387"/>
      <c r="H80" s="387"/>
      <c r="I80" s="15"/>
      <c r="J80" s="15"/>
      <c r="K80" s="15"/>
      <c r="L80" s="8"/>
      <c r="M80" s="8"/>
      <c r="N80" s="8"/>
      <c r="O80" s="8"/>
      <c r="P80" s="8"/>
      <c r="Q80" s="8"/>
      <c r="R80" s="8"/>
      <c r="S80" s="8"/>
      <c r="T80" s="8"/>
      <c r="U80" s="8"/>
      <c r="V80" s="8"/>
    </row>
    <row r="81" spans="1:22" ht="17" thickBot="1" x14ac:dyDescent="0.25">
      <c r="A81" s="247"/>
      <c r="B81" s="253" t="s">
        <v>14</v>
      </c>
      <c r="C81" s="235"/>
      <c r="D81" s="254" t="s">
        <v>4</v>
      </c>
      <c r="E81" s="259"/>
      <c r="F81" s="254" t="s">
        <v>5</v>
      </c>
      <c r="G81" s="387"/>
      <c r="H81" s="387"/>
      <c r="I81" s="15"/>
      <c r="J81" s="15"/>
      <c r="K81" s="15"/>
      <c r="L81" s="8"/>
      <c r="M81" s="8"/>
      <c r="N81" s="8"/>
      <c r="O81" s="8"/>
      <c r="P81" s="8"/>
      <c r="Q81" s="8"/>
      <c r="R81" s="8"/>
      <c r="S81" s="8"/>
      <c r="T81" s="8"/>
      <c r="U81" s="8"/>
      <c r="V81" s="8"/>
    </row>
    <row r="82" spans="1:22" ht="16" x14ac:dyDescent="0.2">
      <c r="A82" s="255">
        <v>1</v>
      </c>
      <c r="B82" s="615"/>
      <c r="C82" s="235"/>
      <c r="D82" s="558"/>
      <c r="E82" s="259"/>
      <c r="F82" s="559"/>
      <c r="G82" s="387"/>
      <c r="H82" s="387"/>
      <c r="I82" s="15"/>
      <c r="J82" s="15"/>
      <c r="K82" s="15"/>
      <c r="L82" s="8"/>
      <c r="M82" s="8"/>
      <c r="N82" s="8"/>
      <c r="O82" s="8"/>
      <c r="P82" s="8"/>
      <c r="Q82" s="8"/>
      <c r="R82" s="8"/>
      <c r="S82" s="8"/>
      <c r="T82" s="8"/>
      <c r="U82" s="8"/>
      <c r="V82" s="8"/>
    </row>
    <row r="83" spans="1:22" ht="16" x14ac:dyDescent="0.2">
      <c r="A83" s="250">
        <v>2</v>
      </c>
      <c r="B83" s="615"/>
      <c r="C83" s="235"/>
      <c r="D83" s="558"/>
      <c r="E83" s="259"/>
      <c r="F83" s="559"/>
      <c r="G83" s="387"/>
      <c r="H83" s="387"/>
      <c r="I83" s="15"/>
      <c r="J83" s="15"/>
      <c r="K83" s="15"/>
      <c r="L83" s="8"/>
      <c r="M83" s="8"/>
      <c r="N83" s="8"/>
      <c r="O83" s="8"/>
      <c r="P83" s="8"/>
      <c r="Q83" s="8"/>
      <c r="R83" s="8"/>
      <c r="S83" s="8"/>
      <c r="T83" s="8"/>
      <c r="U83" s="8"/>
      <c r="V83" s="8"/>
    </row>
    <row r="84" spans="1:22" ht="16" x14ac:dyDescent="0.2">
      <c r="A84" s="250">
        <v>3</v>
      </c>
      <c r="B84" s="615"/>
      <c r="C84" s="235"/>
      <c r="D84" s="558"/>
      <c r="E84" s="259"/>
      <c r="F84" s="559"/>
      <c r="G84" s="387"/>
      <c r="H84" s="387"/>
      <c r="I84" s="15"/>
      <c r="J84" s="15"/>
      <c r="K84" s="15"/>
      <c r="L84" s="8"/>
      <c r="M84" s="8"/>
      <c r="N84" s="8"/>
      <c r="O84" s="8"/>
      <c r="P84" s="8"/>
      <c r="Q84" s="8"/>
      <c r="R84" s="8"/>
      <c r="S84" s="8"/>
      <c r="T84" s="8"/>
      <c r="U84" s="8"/>
      <c r="V84" s="8"/>
    </row>
    <row r="85" spans="1:22" ht="16" x14ac:dyDescent="0.2">
      <c r="A85" s="250">
        <v>4</v>
      </c>
      <c r="B85" s="615"/>
      <c r="C85" s="235"/>
      <c r="D85" s="558"/>
      <c r="E85" s="259"/>
      <c r="F85" s="559"/>
      <c r="G85" s="387"/>
      <c r="H85" s="387"/>
      <c r="I85" s="15"/>
      <c r="J85" s="15"/>
      <c r="K85" s="15"/>
      <c r="L85" s="8"/>
      <c r="M85" s="8"/>
      <c r="N85" s="8"/>
      <c r="O85" s="8"/>
      <c r="P85" s="8"/>
      <c r="Q85" s="8"/>
      <c r="R85" s="8"/>
      <c r="S85" s="8"/>
      <c r="T85" s="8"/>
      <c r="U85" s="8"/>
      <c r="V85" s="8"/>
    </row>
    <row r="86" spans="1:22" ht="16" x14ac:dyDescent="0.2">
      <c r="A86" s="250">
        <v>5</v>
      </c>
      <c r="B86" s="615"/>
      <c r="C86" s="235"/>
      <c r="D86" s="558"/>
      <c r="E86" s="259"/>
      <c r="F86" s="559"/>
      <c r="G86" s="387"/>
      <c r="H86" s="387"/>
      <c r="I86" s="15"/>
      <c r="J86" s="15"/>
      <c r="K86" s="15"/>
      <c r="L86" s="8"/>
      <c r="M86" s="8"/>
      <c r="N86" s="8"/>
      <c r="O86" s="8"/>
      <c r="P86" s="8"/>
      <c r="Q86" s="8"/>
      <c r="R86" s="8"/>
      <c r="S86" s="8"/>
      <c r="T86" s="8"/>
      <c r="U86" s="8"/>
      <c r="V86" s="8"/>
    </row>
    <row r="87" spans="1:22" ht="16" x14ac:dyDescent="0.2">
      <c r="A87" s="250">
        <v>6</v>
      </c>
      <c r="B87" s="615"/>
      <c r="C87" s="235"/>
      <c r="D87" s="558"/>
      <c r="E87" s="259"/>
      <c r="F87" s="559"/>
      <c r="G87" s="387"/>
      <c r="H87" s="387"/>
      <c r="I87" s="15"/>
      <c r="J87" s="15"/>
      <c r="K87" s="15"/>
      <c r="L87" s="8"/>
      <c r="M87" s="8"/>
      <c r="N87" s="8"/>
      <c r="O87" s="8"/>
      <c r="P87" s="8"/>
      <c r="Q87" s="8"/>
      <c r="R87" s="8"/>
      <c r="S87" s="8"/>
      <c r="T87" s="8"/>
      <c r="U87" s="8"/>
      <c r="V87" s="8"/>
    </row>
    <row r="88" spans="1:22" ht="16" x14ac:dyDescent="0.2">
      <c r="A88" s="250">
        <v>7</v>
      </c>
      <c r="B88" s="615"/>
      <c r="C88" s="235"/>
      <c r="D88" s="558"/>
      <c r="E88" s="259"/>
      <c r="F88" s="559"/>
      <c r="G88" s="387"/>
      <c r="H88" s="387"/>
      <c r="I88" s="15"/>
      <c r="J88" s="15"/>
      <c r="K88" s="15"/>
      <c r="L88" s="8"/>
      <c r="M88" s="8"/>
      <c r="N88" s="8"/>
      <c r="O88" s="8"/>
      <c r="P88" s="8"/>
      <c r="Q88" s="8"/>
      <c r="R88" s="8"/>
      <c r="S88" s="8"/>
      <c r="T88" s="8"/>
      <c r="U88" s="8"/>
      <c r="V88" s="8"/>
    </row>
    <row r="89" spans="1:22" ht="16" x14ac:dyDescent="0.2">
      <c r="A89" s="250">
        <v>8</v>
      </c>
      <c r="B89" s="615"/>
      <c r="C89" s="235"/>
      <c r="D89" s="558"/>
      <c r="E89" s="259"/>
      <c r="F89" s="559"/>
      <c r="G89" s="387"/>
      <c r="H89" s="387"/>
      <c r="I89" s="15"/>
      <c r="J89" s="15"/>
      <c r="K89" s="15"/>
      <c r="L89" s="8"/>
      <c r="M89" s="8"/>
      <c r="N89" s="8"/>
      <c r="O89" s="8"/>
      <c r="P89" s="8"/>
      <c r="Q89" s="8"/>
      <c r="R89" s="8"/>
      <c r="S89" s="8"/>
      <c r="T89" s="8"/>
      <c r="U89" s="8"/>
      <c r="V89" s="8"/>
    </row>
    <row r="90" spans="1:22" ht="16" x14ac:dyDescent="0.2">
      <c r="A90" s="250">
        <v>9</v>
      </c>
      <c r="B90" s="615"/>
      <c r="C90" s="235"/>
      <c r="D90" s="558"/>
      <c r="E90" s="259"/>
      <c r="F90" s="559"/>
      <c r="G90" s="387"/>
      <c r="H90" s="387"/>
      <c r="I90" s="15"/>
      <c r="J90" s="15"/>
      <c r="K90" s="15"/>
      <c r="L90" s="8"/>
      <c r="M90" s="8"/>
      <c r="N90" s="8"/>
      <c r="O90" s="8"/>
      <c r="P90" s="8"/>
      <c r="Q90" s="8"/>
      <c r="R90" s="8"/>
      <c r="S90" s="8"/>
      <c r="T90" s="8"/>
      <c r="U90" s="8"/>
      <c r="V90" s="8"/>
    </row>
    <row r="91" spans="1:22" ht="17" thickBot="1" x14ac:dyDescent="0.25">
      <c r="A91" s="252">
        <v>10</v>
      </c>
      <c r="B91" s="616"/>
      <c r="C91" s="235"/>
      <c r="D91" s="558"/>
      <c r="E91" s="259"/>
      <c r="F91" s="559"/>
      <c r="G91" s="387"/>
      <c r="H91" s="387"/>
      <c r="I91" s="15"/>
      <c r="J91" s="15"/>
      <c r="K91" s="15"/>
      <c r="L91" s="8"/>
      <c r="M91" s="8"/>
      <c r="N91" s="8"/>
      <c r="O91" s="8"/>
      <c r="P91" s="8"/>
      <c r="Q91" s="8"/>
      <c r="R91" s="8"/>
      <c r="S91" s="8"/>
      <c r="T91" s="8"/>
      <c r="U91" s="8"/>
      <c r="V91" s="8"/>
    </row>
    <row r="92" spans="1:22" ht="17" thickBot="1" x14ac:dyDescent="0.25">
      <c r="A92" s="387"/>
      <c r="B92" s="387"/>
      <c r="C92" s="387"/>
      <c r="D92" s="387"/>
      <c r="E92" s="387"/>
      <c r="F92" s="387"/>
      <c r="G92" s="387"/>
      <c r="H92" s="387"/>
      <c r="I92" s="15"/>
      <c r="J92" s="15"/>
      <c r="K92" s="15"/>
      <c r="L92" s="8"/>
      <c r="M92" s="8"/>
      <c r="N92" s="8"/>
      <c r="O92" s="8"/>
      <c r="P92" s="8"/>
      <c r="Q92" s="8"/>
      <c r="R92" s="8"/>
      <c r="S92" s="8"/>
      <c r="T92" s="8"/>
      <c r="U92" s="8"/>
      <c r="V92" s="8"/>
    </row>
    <row r="93" spans="1:22" ht="17" thickBot="1" x14ac:dyDescent="0.25">
      <c r="A93" s="387"/>
      <c r="B93" s="256" t="s">
        <v>7</v>
      </c>
      <c r="C93" s="387"/>
      <c r="D93" s="257">
        <f>SUM(D70:D79)+SUM(D82:D91)</f>
        <v>0</v>
      </c>
      <c r="E93" s="387"/>
      <c r="F93" s="387"/>
      <c r="G93" s="387"/>
      <c r="H93" s="387"/>
      <c r="I93" s="15"/>
      <c r="J93" s="15"/>
      <c r="K93" s="15"/>
      <c r="L93" s="8"/>
      <c r="M93" s="8"/>
      <c r="N93" s="8"/>
      <c r="O93" s="8"/>
      <c r="P93" s="8"/>
      <c r="Q93" s="8"/>
      <c r="R93" s="8"/>
      <c r="S93" s="8"/>
      <c r="T93" s="8"/>
      <c r="U93" s="8"/>
      <c r="V93" s="8"/>
    </row>
    <row r="94" spans="1:22" ht="16" x14ac:dyDescent="0.2">
      <c r="A94" s="387"/>
      <c r="B94" s="387"/>
      <c r="C94" s="387"/>
      <c r="D94" s="387"/>
      <c r="E94" s="387"/>
      <c r="F94" s="387"/>
      <c r="G94" s="387"/>
      <c r="H94" s="387"/>
      <c r="I94" s="15"/>
      <c r="J94" s="15"/>
      <c r="K94" s="15"/>
      <c r="L94" s="8"/>
      <c r="M94" s="8"/>
      <c r="N94" s="8"/>
      <c r="O94" s="8"/>
      <c r="P94" s="8"/>
      <c r="Q94" s="8"/>
      <c r="R94" s="8"/>
      <c r="S94" s="8"/>
      <c r="T94" s="8"/>
      <c r="U94" s="8"/>
      <c r="V94" s="8"/>
    </row>
    <row r="95" spans="1:22" ht="16" x14ac:dyDescent="0.2">
      <c r="A95" s="387"/>
      <c r="B95" s="387"/>
      <c r="C95" s="387"/>
      <c r="D95" s="387"/>
      <c r="E95" s="387"/>
      <c r="F95" s="387"/>
      <c r="G95" s="387"/>
      <c r="H95" s="387"/>
      <c r="I95" s="15"/>
      <c r="J95" s="15"/>
      <c r="K95" s="15"/>
      <c r="L95" s="8"/>
      <c r="M95" s="8"/>
      <c r="N95" s="8"/>
      <c r="O95" s="8"/>
      <c r="P95" s="8"/>
      <c r="Q95" s="8"/>
      <c r="R95" s="8"/>
      <c r="S95" s="8"/>
      <c r="T95" s="8"/>
      <c r="U95" s="8"/>
      <c r="V95" s="8"/>
    </row>
    <row r="96" spans="1:22" ht="17" thickBot="1" x14ac:dyDescent="0.25">
      <c r="A96" s="387"/>
      <c r="B96" s="387"/>
      <c r="C96" s="387"/>
      <c r="D96" s="387"/>
      <c r="E96" s="387"/>
      <c r="F96" s="387"/>
      <c r="G96" s="387"/>
      <c r="H96" s="387"/>
      <c r="I96" s="15"/>
      <c r="J96" s="15"/>
      <c r="K96" s="15"/>
      <c r="L96" s="8"/>
      <c r="M96" s="8"/>
      <c r="N96" s="8"/>
      <c r="O96" s="8"/>
      <c r="P96" s="8"/>
      <c r="Q96" s="8"/>
      <c r="R96" s="8"/>
      <c r="S96" s="8"/>
      <c r="T96" s="8"/>
      <c r="U96" s="8"/>
      <c r="V96" s="8"/>
    </row>
    <row r="97" spans="1:22" ht="26" thickBot="1" x14ac:dyDescent="0.3">
      <c r="A97" s="15"/>
      <c r="B97" s="619" t="s">
        <v>18</v>
      </c>
      <c r="C97" s="620"/>
      <c r="D97" s="620"/>
      <c r="E97" s="620"/>
      <c r="F97" s="620"/>
      <c r="G97" s="621"/>
      <c r="H97" s="15"/>
      <c r="I97" s="15"/>
      <c r="J97" s="15"/>
      <c r="K97" s="15"/>
      <c r="L97" s="8"/>
      <c r="M97" s="8"/>
      <c r="N97" s="8"/>
      <c r="O97" s="8"/>
      <c r="P97" s="8"/>
      <c r="Q97" s="8"/>
      <c r="R97" s="8"/>
      <c r="S97" s="8"/>
      <c r="T97" s="8"/>
      <c r="U97" s="8"/>
      <c r="V97" s="8"/>
    </row>
    <row r="98" spans="1:22" ht="17" thickBot="1" x14ac:dyDescent="0.25">
      <c r="A98" s="15"/>
      <c r="B98" s="15"/>
      <c r="C98" s="15"/>
      <c r="D98" s="15"/>
      <c r="E98" s="15"/>
      <c r="F98" s="15"/>
      <c r="G98" s="15"/>
      <c r="H98" s="15"/>
      <c r="I98" s="15"/>
      <c r="J98" s="15"/>
      <c r="K98" s="15"/>
      <c r="L98" s="8"/>
      <c r="M98" s="8"/>
      <c r="N98" s="8"/>
      <c r="O98" s="8"/>
      <c r="P98" s="8"/>
      <c r="Q98" s="8"/>
      <c r="R98" s="8"/>
      <c r="S98" s="8"/>
      <c r="T98" s="8"/>
      <c r="U98" s="8"/>
      <c r="V98" s="8"/>
    </row>
    <row r="99" spans="1:22" ht="92.25" customHeight="1" thickBot="1" x14ac:dyDescent="0.25">
      <c r="A99" s="231">
        <v>1</v>
      </c>
      <c r="B99" s="622" t="s">
        <v>289</v>
      </c>
      <c r="C99" s="623"/>
      <c r="D99" s="623"/>
      <c r="E99" s="623"/>
      <c r="F99" s="623"/>
      <c r="G99" s="624"/>
      <c r="H99" s="15"/>
      <c r="I99" s="15"/>
      <c r="J99" s="15"/>
      <c r="K99" s="15"/>
      <c r="L99" s="8"/>
      <c r="M99" s="8"/>
      <c r="N99" s="8"/>
      <c r="O99" s="8"/>
      <c r="P99" s="8"/>
      <c r="Q99" s="8"/>
      <c r="R99" s="8"/>
      <c r="S99" s="8"/>
      <c r="T99" s="8"/>
      <c r="U99" s="8"/>
      <c r="V99" s="8"/>
    </row>
    <row r="100" spans="1:22" ht="17" thickBot="1" x14ac:dyDescent="0.25">
      <c r="A100" s="387"/>
      <c r="B100" s="260"/>
      <c r="C100" s="387"/>
      <c r="D100" s="387"/>
      <c r="E100" s="387"/>
      <c r="F100" s="387"/>
      <c r="G100" s="387"/>
      <c r="H100" s="15"/>
      <c r="I100" s="15"/>
      <c r="J100" s="15"/>
      <c r="K100" s="15"/>
      <c r="L100" s="8"/>
      <c r="M100" s="8"/>
      <c r="N100" s="8"/>
      <c r="O100" s="8"/>
      <c r="P100" s="8"/>
      <c r="Q100" s="8"/>
      <c r="R100" s="8"/>
      <c r="S100" s="8"/>
      <c r="T100" s="8"/>
      <c r="U100" s="8"/>
      <c r="V100" s="8"/>
    </row>
    <row r="101" spans="1:22" ht="48.75" customHeight="1" thickBot="1" x14ac:dyDescent="0.25">
      <c r="A101" s="231">
        <v>2</v>
      </c>
      <c r="B101" s="629" t="s">
        <v>288</v>
      </c>
      <c r="C101" s="630"/>
      <c r="D101" s="630"/>
      <c r="E101" s="630"/>
      <c r="F101" s="630"/>
      <c r="G101" s="631"/>
      <c r="H101" s="15"/>
      <c r="I101" s="15"/>
      <c r="J101" s="15"/>
      <c r="K101" s="15"/>
      <c r="L101" s="8"/>
      <c r="M101" s="8"/>
      <c r="N101" s="8"/>
      <c r="O101" s="8"/>
      <c r="P101" s="8"/>
      <c r="Q101" s="8"/>
      <c r="R101" s="8"/>
      <c r="S101" s="8"/>
      <c r="T101" s="8"/>
      <c r="U101" s="8"/>
      <c r="V101" s="8"/>
    </row>
    <row r="102" spans="1:22" ht="17" thickBot="1" x14ac:dyDescent="0.25">
      <c r="A102" s="387"/>
      <c r="B102" s="260"/>
      <c r="C102" s="387"/>
      <c r="D102" s="387"/>
      <c r="E102" s="387"/>
      <c r="F102" s="387"/>
      <c r="G102" s="387"/>
      <c r="H102" s="15"/>
      <c r="I102" s="15"/>
      <c r="J102" s="15"/>
      <c r="K102" s="15"/>
      <c r="L102" s="8"/>
      <c r="M102" s="8"/>
      <c r="N102" s="8"/>
      <c r="O102" s="8"/>
      <c r="P102" s="8"/>
      <c r="Q102" s="8"/>
      <c r="R102" s="8"/>
      <c r="S102" s="8"/>
      <c r="T102" s="8"/>
      <c r="U102" s="8"/>
      <c r="V102" s="8"/>
    </row>
    <row r="103" spans="1:22" ht="18" customHeight="1" thickBot="1" x14ac:dyDescent="0.25">
      <c r="A103" s="231">
        <v>3</v>
      </c>
      <c r="B103" s="629" t="s">
        <v>17</v>
      </c>
      <c r="C103" s="630"/>
      <c r="D103" s="630"/>
      <c r="E103" s="630"/>
      <c r="F103" s="630"/>
      <c r="G103" s="631"/>
      <c r="H103" s="15"/>
      <c r="I103" s="15"/>
      <c r="J103" s="15"/>
      <c r="K103" s="15"/>
      <c r="L103" s="8"/>
      <c r="M103" s="8"/>
      <c r="N103" s="8"/>
      <c r="O103" s="8"/>
      <c r="P103" s="8"/>
      <c r="Q103" s="8"/>
      <c r="R103" s="8"/>
      <c r="S103" s="8"/>
      <c r="T103" s="8"/>
      <c r="U103" s="8"/>
      <c r="V103" s="8"/>
    </row>
    <row r="104" spans="1:22" ht="17" thickBot="1" x14ac:dyDescent="0.25">
      <c r="A104" s="387"/>
      <c r="B104" s="230"/>
      <c r="C104" s="387"/>
      <c r="D104" s="387"/>
      <c r="E104" s="387"/>
      <c r="F104" s="387"/>
      <c r="G104" s="387"/>
      <c r="H104" s="15"/>
      <c r="I104" s="15"/>
      <c r="J104" s="15"/>
      <c r="K104" s="15"/>
      <c r="L104" s="8"/>
      <c r="M104" s="8"/>
      <c r="N104" s="8"/>
      <c r="O104" s="8"/>
      <c r="P104" s="8"/>
      <c r="Q104" s="8"/>
      <c r="R104" s="8"/>
      <c r="S104" s="8"/>
      <c r="T104" s="8"/>
      <c r="U104" s="8"/>
      <c r="V104" s="8"/>
    </row>
    <row r="105" spans="1:22" ht="48" customHeight="1" thickBot="1" x14ac:dyDescent="0.25">
      <c r="A105" s="231">
        <v>4</v>
      </c>
      <c r="B105" s="629" t="s">
        <v>290</v>
      </c>
      <c r="C105" s="630"/>
      <c r="D105" s="630"/>
      <c r="E105" s="630"/>
      <c r="F105" s="630"/>
      <c r="G105" s="631"/>
      <c r="H105" s="15"/>
      <c r="I105" s="15"/>
      <c r="J105" s="15"/>
      <c r="K105" s="15"/>
      <c r="L105" s="8"/>
      <c r="M105" s="8"/>
      <c r="N105" s="8"/>
      <c r="O105" s="8"/>
      <c r="P105" s="8"/>
      <c r="Q105" s="8"/>
      <c r="R105" s="8"/>
      <c r="S105" s="8"/>
      <c r="T105" s="8"/>
      <c r="U105" s="8"/>
      <c r="V105" s="8"/>
    </row>
    <row r="106" spans="1:22" ht="16" x14ac:dyDescent="0.2">
      <c r="A106" s="387"/>
      <c r="B106" s="387"/>
      <c r="C106" s="387"/>
      <c r="D106" s="387"/>
      <c r="E106" s="387"/>
      <c r="F106" s="387"/>
      <c r="G106" s="387"/>
      <c r="H106" s="387"/>
      <c r="I106" s="387"/>
      <c r="J106" s="387"/>
      <c r="K106" s="15"/>
      <c r="L106" s="8"/>
      <c r="M106" s="8"/>
      <c r="N106" s="8"/>
      <c r="O106" s="8"/>
      <c r="P106" s="8"/>
      <c r="Q106" s="8"/>
      <c r="R106" s="8"/>
      <c r="S106" s="8"/>
      <c r="T106" s="8"/>
      <c r="U106" s="8"/>
      <c r="V106" s="8"/>
    </row>
    <row r="107" spans="1:22" ht="16" x14ac:dyDescent="0.2">
      <c r="A107" s="387"/>
      <c r="B107" s="246" t="s">
        <v>343</v>
      </c>
      <c r="C107" s="387"/>
      <c r="D107" s="387"/>
      <c r="E107" s="387"/>
      <c r="F107" s="387"/>
      <c r="G107" s="387"/>
      <c r="H107" s="387"/>
      <c r="I107" s="387"/>
      <c r="J107" s="387"/>
      <c r="K107" s="15"/>
      <c r="L107" s="8"/>
      <c r="M107" s="8"/>
      <c r="N107" s="8"/>
      <c r="O107" s="8"/>
      <c r="P107" s="8"/>
      <c r="Q107" s="8"/>
      <c r="R107" s="8"/>
      <c r="S107" s="8"/>
      <c r="T107" s="8"/>
      <c r="U107" s="8"/>
      <c r="V107" s="8"/>
    </row>
    <row r="108" spans="1:22" ht="16" x14ac:dyDescent="0.2">
      <c r="A108" s="387"/>
      <c r="B108" s="246" t="s">
        <v>346</v>
      </c>
      <c r="C108" s="387"/>
      <c r="D108" s="387"/>
      <c r="E108" s="387"/>
      <c r="F108" s="387"/>
      <c r="G108" s="387"/>
      <c r="H108" s="387"/>
      <c r="I108" s="387"/>
      <c r="J108" s="387"/>
      <c r="K108" s="15"/>
      <c r="L108" s="8"/>
      <c r="M108" s="8"/>
      <c r="N108" s="8"/>
      <c r="O108" s="8"/>
      <c r="P108" s="8"/>
      <c r="Q108" s="8"/>
      <c r="R108" s="8"/>
      <c r="S108" s="8"/>
      <c r="T108" s="8"/>
      <c r="U108" s="8"/>
      <c r="V108" s="8"/>
    </row>
    <row r="109" spans="1:22" ht="16" x14ac:dyDescent="0.2">
      <c r="A109" s="387"/>
      <c r="B109" s="246" t="s">
        <v>342</v>
      </c>
      <c r="C109" s="387"/>
      <c r="D109" s="387"/>
      <c r="E109" s="387"/>
      <c r="F109" s="387"/>
      <c r="G109" s="387"/>
      <c r="H109" s="387"/>
      <c r="I109" s="387"/>
      <c r="J109" s="387"/>
      <c r="K109" s="15"/>
      <c r="L109" s="8"/>
      <c r="M109" s="8"/>
      <c r="N109" s="8"/>
      <c r="O109" s="8"/>
      <c r="P109" s="8"/>
      <c r="Q109" s="8"/>
      <c r="R109" s="8"/>
      <c r="S109" s="8"/>
      <c r="T109" s="8"/>
      <c r="U109" s="8"/>
      <c r="V109" s="8"/>
    </row>
    <row r="110" spans="1:22" ht="15.75" customHeight="1" x14ac:dyDescent="0.2">
      <c r="A110" s="387"/>
      <c r="B110" s="246" t="s">
        <v>341</v>
      </c>
      <c r="C110" s="387"/>
      <c r="D110" s="387"/>
      <c r="E110" s="387"/>
      <c r="F110" s="387"/>
      <c r="G110" s="387"/>
      <c r="H110" s="387"/>
      <c r="I110" s="387"/>
      <c r="J110" s="387"/>
      <c r="K110" s="15"/>
      <c r="L110" s="8"/>
      <c r="M110" s="8"/>
      <c r="N110" s="8"/>
      <c r="O110" s="8"/>
      <c r="P110" s="8"/>
      <c r="Q110" s="8"/>
      <c r="R110" s="8"/>
      <c r="S110" s="8"/>
      <c r="T110" s="8"/>
      <c r="U110" s="8"/>
      <c r="V110" s="8"/>
    </row>
    <row r="111" spans="1:22" ht="16.5" customHeight="1" thickBot="1" x14ac:dyDescent="0.25">
      <c r="A111" s="387"/>
      <c r="B111" s="235"/>
      <c r="C111" s="235"/>
      <c r="D111" s="235"/>
      <c r="E111" s="235"/>
      <c r="F111" s="235"/>
      <c r="G111" s="235"/>
      <c r="H111" s="235"/>
      <c r="I111" s="235"/>
      <c r="J111" s="235"/>
      <c r="K111" s="15"/>
      <c r="L111" s="8"/>
      <c r="M111" s="8"/>
      <c r="N111" s="8"/>
      <c r="O111" s="8"/>
      <c r="P111" s="8"/>
      <c r="Q111" s="8"/>
      <c r="R111" s="8"/>
      <c r="S111" s="8"/>
      <c r="T111" s="8"/>
      <c r="U111" s="8"/>
      <c r="V111" s="8"/>
    </row>
    <row r="112" spans="1:22" ht="34.5" customHeight="1" thickBot="1" x14ac:dyDescent="0.25">
      <c r="A112" s="387"/>
      <c r="B112" s="261" t="s">
        <v>28</v>
      </c>
      <c r="C112" s="387"/>
      <c r="D112" s="262" t="s">
        <v>4</v>
      </c>
      <c r="E112" s="259"/>
      <c r="F112" s="568" t="s">
        <v>372</v>
      </c>
      <c r="G112" s="263"/>
      <c r="H112" s="568" t="s">
        <v>373</v>
      </c>
      <c r="I112" s="263"/>
      <c r="J112" s="568" t="s">
        <v>373</v>
      </c>
      <c r="K112" s="15"/>
      <c r="L112" s="8"/>
      <c r="M112" s="8"/>
      <c r="N112" s="8"/>
      <c r="O112" s="8"/>
      <c r="P112" s="8"/>
      <c r="Q112" s="8"/>
      <c r="R112" s="8"/>
      <c r="S112" s="8"/>
      <c r="T112" s="8"/>
      <c r="U112" s="8"/>
      <c r="V112" s="8"/>
    </row>
    <row r="113" spans="1:22" ht="17" thickBot="1" x14ac:dyDescent="0.25">
      <c r="A113" s="387"/>
      <c r="B113" s="235"/>
      <c r="C113" s="387"/>
      <c r="D113" s="235"/>
      <c r="E113" s="235"/>
      <c r="F113" s="632" t="s">
        <v>29</v>
      </c>
      <c r="G113" s="633"/>
      <c r="H113" s="633"/>
      <c r="I113" s="633"/>
      <c r="J113" s="634"/>
      <c r="K113" s="15"/>
      <c r="L113" s="8"/>
      <c r="M113" s="8"/>
      <c r="N113" s="8"/>
      <c r="O113" s="8"/>
      <c r="P113" s="8"/>
      <c r="Q113" s="8"/>
      <c r="R113" s="8"/>
      <c r="S113" s="8"/>
      <c r="T113" s="8"/>
      <c r="U113" s="8"/>
      <c r="V113" s="8"/>
    </row>
    <row r="114" spans="1:22" ht="16" x14ac:dyDescent="0.2">
      <c r="A114" s="387"/>
      <c r="B114" s="561" t="s">
        <v>19</v>
      </c>
      <c r="C114" s="387"/>
      <c r="D114" s="564"/>
      <c r="E114" s="388"/>
      <c r="F114" s="566"/>
      <c r="G114" s="388"/>
      <c r="H114" s="566"/>
      <c r="I114" s="388"/>
      <c r="J114" s="566"/>
      <c r="K114" s="15"/>
      <c r="L114" s="8"/>
      <c r="M114" s="8"/>
      <c r="N114" s="8"/>
      <c r="O114" s="8"/>
      <c r="P114" s="8"/>
      <c r="Q114" s="8"/>
      <c r="R114" s="8"/>
      <c r="S114" s="8"/>
      <c r="T114" s="8"/>
      <c r="U114" s="8"/>
      <c r="V114" s="8"/>
    </row>
    <row r="115" spans="1:22" ht="16" x14ac:dyDescent="0.2">
      <c r="A115" s="387"/>
      <c r="B115" s="562" t="s">
        <v>359</v>
      </c>
      <c r="C115" s="387"/>
      <c r="D115" s="564"/>
      <c r="E115" s="388"/>
      <c r="F115" s="567"/>
      <c r="G115" s="388"/>
      <c r="H115" s="567"/>
      <c r="I115" s="388"/>
      <c r="J115" s="567"/>
      <c r="K115" s="15"/>
      <c r="L115" s="8"/>
      <c r="M115" s="8"/>
      <c r="N115" s="8"/>
      <c r="O115" s="8"/>
      <c r="P115" s="8"/>
      <c r="Q115" s="8"/>
      <c r="R115" s="8"/>
      <c r="S115" s="8"/>
      <c r="T115" s="8"/>
      <c r="U115" s="8"/>
      <c r="V115" s="8"/>
    </row>
    <row r="116" spans="1:22" ht="16" x14ac:dyDescent="0.2">
      <c r="A116" s="387"/>
      <c r="B116" s="562" t="s">
        <v>20</v>
      </c>
      <c r="C116" s="387"/>
      <c r="D116" s="564"/>
      <c r="E116" s="388"/>
      <c r="F116" s="567"/>
      <c r="G116" s="388"/>
      <c r="H116" s="567"/>
      <c r="I116" s="388"/>
      <c r="J116" s="567"/>
      <c r="K116" s="15"/>
      <c r="L116" s="8"/>
      <c r="M116" s="8"/>
      <c r="N116" s="8"/>
      <c r="O116" s="8"/>
      <c r="P116" s="8"/>
      <c r="Q116" s="8"/>
      <c r="R116" s="8"/>
      <c r="S116" s="8"/>
      <c r="T116" s="8"/>
      <c r="U116" s="8"/>
      <c r="V116" s="8"/>
    </row>
    <row r="117" spans="1:22" ht="16" x14ac:dyDescent="0.2">
      <c r="A117" s="387"/>
      <c r="B117" s="562" t="s">
        <v>361</v>
      </c>
      <c r="C117" s="387"/>
      <c r="D117" s="564"/>
      <c r="E117" s="388"/>
      <c r="F117" s="567"/>
      <c r="G117" s="388"/>
      <c r="H117" s="567"/>
      <c r="I117" s="388"/>
      <c r="J117" s="567"/>
      <c r="K117" s="15"/>
      <c r="L117" s="8"/>
      <c r="M117" s="8"/>
      <c r="N117" s="8"/>
      <c r="O117" s="8"/>
      <c r="P117" s="8"/>
      <c r="Q117" s="8"/>
      <c r="R117" s="8"/>
      <c r="S117" s="8"/>
      <c r="T117" s="8"/>
      <c r="U117" s="8"/>
      <c r="V117" s="8"/>
    </row>
    <row r="118" spans="1:22" ht="16" x14ac:dyDescent="0.2">
      <c r="A118" s="387"/>
      <c r="B118" s="562" t="s">
        <v>360</v>
      </c>
      <c r="C118" s="387"/>
      <c r="D118" s="564"/>
      <c r="E118" s="388"/>
      <c r="F118" s="567"/>
      <c r="G118" s="388"/>
      <c r="H118" s="567"/>
      <c r="I118" s="388"/>
      <c r="J118" s="567"/>
      <c r="K118" s="15"/>
      <c r="L118" s="8"/>
      <c r="M118" s="8"/>
      <c r="N118" s="8"/>
      <c r="O118" s="8"/>
      <c r="P118" s="8"/>
      <c r="Q118" s="8"/>
      <c r="R118" s="8"/>
      <c r="S118" s="8"/>
      <c r="T118" s="8"/>
      <c r="U118" s="8"/>
      <c r="V118" s="8"/>
    </row>
    <row r="119" spans="1:22" ht="16" x14ac:dyDescent="0.2">
      <c r="A119" s="387"/>
      <c r="B119" s="562" t="s">
        <v>21</v>
      </c>
      <c r="C119" s="387"/>
      <c r="D119" s="564"/>
      <c r="E119" s="388"/>
      <c r="F119" s="567"/>
      <c r="G119" s="388"/>
      <c r="H119" s="567"/>
      <c r="I119" s="388"/>
      <c r="J119" s="567"/>
      <c r="K119" s="15"/>
      <c r="L119" s="8"/>
      <c r="M119" s="8"/>
      <c r="N119" s="8"/>
      <c r="O119" s="8"/>
      <c r="P119" s="8"/>
      <c r="Q119" s="8"/>
      <c r="R119" s="8"/>
      <c r="S119" s="8"/>
      <c r="T119" s="8"/>
      <c r="U119" s="8"/>
      <c r="V119" s="8"/>
    </row>
    <row r="120" spans="1:22" ht="16" x14ac:dyDescent="0.2">
      <c r="A120" s="387"/>
      <c r="B120" s="562" t="s">
        <v>22</v>
      </c>
      <c r="C120" s="387"/>
      <c r="D120" s="564"/>
      <c r="E120" s="388"/>
      <c r="F120" s="567"/>
      <c r="G120" s="388"/>
      <c r="H120" s="567"/>
      <c r="I120" s="388"/>
      <c r="J120" s="567"/>
      <c r="K120" s="15"/>
      <c r="L120" s="8"/>
      <c r="M120" s="8"/>
      <c r="N120" s="8"/>
      <c r="O120" s="8"/>
      <c r="P120" s="8"/>
      <c r="Q120" s="8"/>
      <c r="R120" s="8"/>
      <c r="S120" s="8"/>
      <c r="T120" s="8"/>
      <c r="U120" s="8"/>
      <c r="V120" s="8"/>
    </row>
    <row r="121" spans="1:22" ht="16" x14ac:dyDescent="0.2">
      <c r="A121" s="387"/>
      <c r="B121" s="562" t="s">
        <v>23</v>
      </c>
      <c r="C121" s="387"/>
      <c r="D121" s="564"/>
      <c r="E121" s="388"/>
      <c r="F121" s="567"/>
      <c r="G121" s="388"/>
      <c r="H121" s="567"/>
      <c r="I121" s="388"/>
      <c r="J121" s="567"/>
      <c r="K121" s="15"/>
      <c r="L121" s="8"/>
      <c r="M121" s="8"/>
      <c r="N121" s="8"/>
      <c r="O121" s="8"/>
      <c r="P121" s="8"/>
      <c r="Q121" s="8"/>
      <c r="R121" s="8"/>
      <c r="S121" s="8"/>
      <c r="T121" s="8"/>
      <c r="U121" s="8"/>
      <c r="V121" s="8"/>
    </row>
    <row r="122" spans="1:22" ht="16" x14ac:dyDescent="0.2">
      <c r="A122" s="387"/>
      <c r="B122" s="562" t="s">
        <v>24</v>
      </c>
      <c r="C122" s="387"/>
      <c r="D122" s="564"/>
      <c r="E122" s="388"/>
      <c r="F122" s="567"/>
      <c r="G122" s="388"/>
      <c r="H122" s="567"/>
      <c r="I122" s="388"/>
      <c r="J122" s="567"/>
      <c r="K122" s="15"/>
      <c r="L122" s="8"/>
      <c r="M122" s="8"/>
      <c r="N122" s="8"/>
      <c r="O122" s="8"/>
      <c r="P122" s="8"/>
      <c r="Q122" s="8"/>
      <c r="R122" s="8"/>
      <c r="S122" s="8"/>
      <c r="T122" s="8"/>
      <c r="U122" s="8"/>
      <c r="V122" s="8"/>
    </row>
    <row r="123" spans="1:22" ht="16" x14ac:dyDescent="0.2">
      <c r="A123" s="387"/>
      <c r="B123" s="562" t="s">
        <v>25</v>
      </c>
      <c r="C123" s="387"/>
      <c r="D123" s="564"/>
      <c r="E123" s="388"/>
      <c r="F123" s="567"/>
      <c r="G123" s="388"/>
      <c r="H123" s="567"/>
      <c r="I123" s="388"/>
      <c r="J123" s="567"/>
      <c r="K123" s="15"/>
      <c r="L123" s="8"/>
      <c r="M123" s="8"/>
      <c r="N123" s="8"/>
      <c r="O123" s="8"/>
      <c r="P123" s="8"/>
      <c r="Q123" s="8"/>
      <c r="R123" s="8"/>
      <c r="S123" s="8"/>
      <c r="T123" s="8"/>
      <c r="U123" s="8"/>
      <c r="V123" s="8"/>
    </row>
    <row r="124" spans="1:22" ht="16" x14ac:dyDescent="0.2">
      <c r="A124" s="387"/>
      <c r="B124" s="562" t="s">
        <v>26</v>
      </c>
      <c r="C124" s="387"/>
      <c r="D124" s="564"/>
      <c r="E124" s="388"/>
      <c r="F124" s="567"/>
      <c r="G124" s="388"/>
      <c r="H124" s="567"/>
      <c r="I124" s="388"/>
      <c r="J124" s="567"/>
      <c r="K124" s="15"/>
      <c r="L124" s="8"/>
      <c r="M124" s="8"/>
      <c r="N124" s="8"/>
      <c r="O124" s="8"/>
      <c r="P124" s="8"/>
      <c r="Q124" s="8"/>
      <c r="R124" s="8"/>
      <c r="S124" s="8"/>
      <c r="T124" s="8"/>
      <c r="U124" s="8"/>
      <c r="V124" s="8"/>
    </row>
    <row r="125" spans="1:22" ht="17" thickBot="1" x14ac:dyDescent="0.25">
      <c r="A125" s="387"/>
      <c r="B125" s="563" t="s">
        <v>27</v>
      </c>
      <c r="C125" s="387"/>
      <c r="D125" s="565"/>
      <c r="E125" s="388"/>
      <c r="F125" s="567"/>
      <c r="G125" s="388"/>
      <c r="H125" s="567"/>
      <c r="I125" s="388"/>
      <c r="J125" s="567"/>
      <c r="K125" s="15"/>
      <c r="L125" s="8"/>
      <c r="M125" s="8"/>
      <c r="N125" s="8"/>
      <c r="O125" s="8"/>
      <c r="P125" s="8"/>
      <c r="Q125" s="8"/>
      <c r="R125" s="8"/>
      <c r="S125" s="8"/>
      <c r="T125" s="8"/>
      <c r="U125" s="8"/>
      <c r="V125" s="8"/>
    </row>
    <row r="126" spans="1:22" ht="17" thickBot="1" x14ac:dyDescent="0.25">
      <c r="A126" s="387"/>
      <c r="B126" s="387"/>
      <c r="C126" s="387"/>
      <c r="D126" s="387"/>
      <c r="E126" s="387"/>
      <c r="F126" s="387"/>
      <c r="G126" s="387"/>
      <c r="H126" s="387"/>
      <c r="I126" s="387"/>
      <c r="J126" s="387"/>
      <c r="K126" s="15"/>
      <c r="L126" s="8"/>
      <c r="M126" s="8"/>
      <c r="N126" s="8"/>
      <c r="O126" s="8"/>
      <c r="P126" s="8"/>
      <c r="Q126" s="8"/>
      <c r="R126" s="8"/>
      <c r="S126" s="8"/>
      <c r="T126" s="8"/>
      <c r="U126" s="8"/>
      <c r="V126" s="8"/>
    </row>
    <row r="127" spans="1:22" ht="17" thickBot="1" x14ac:dyDescent="0.25">
      <c r="A127" s="387"/>
      <c r="B127" s="387"/>
      <c r="C127" s="387"/>
      <c r="D127" s="391">
        <f>SUM(D114:D125)</f>
        <v>0</v>
      </c>
      <c r="E127" s="387"/>
      <c r="F127" s="387"/>
      <c r="G127" s="387"/>
      <c r="H127" s="387"/>
      <c r="I127" s="387"/>
      <c r="J127" s="387"/>
      <c r="K127" s="15"/>
      <c r="L127" s="8"/>
      <c r="M127" s="8"/>
      <c r="N127" s="8"/>
      <c r="O127" s="8"/>
      <c r="P127" s="8"/>
      <c r="Q127" s="8"/>
      <c r="R127" s="8"/>
      <c r="S127" s="8"/>
      <c r="T127" s="8"/>
      <c r="U127" s="8"/>
      <c r="V127" s="8"/>
    </row>
    <row r="128" spans="1:22" ht="16" x14ac:dyDescent="0.2">
      <c r="A128" s="387"/>
      <c r="B128" s="387"/>
      <c r="C128" s="387"/>
      <c r="D128" s="387"/>
      <c r="E128" s="387"/>
      <c r="F128" s="387"/>
      <c r="G128" s="387"/>
      <c r="H128" s="387"/>
      <c r="I128" s="387"/>
      <c r="J128" s="387"/>
      <c r="K128" s="15"/>
      <c r="L128" s="8"/>
      <c r="M128" s="8"/>
      <c r="N128" s="8"/>
      <c r="O128" s="8"/>
      <c r="P128" s="8"/>
      <c r="Q128" s="8"/>
      <c r="R128" s="8"/>
      <c r="S128" s="8"/>
      <c r="T128" s="8"/>
      <c r="U128" s="8"/>
      <c r="V128" s="8"/>
    </row>
    <row r="129" spans="1:22" ht="16" x14ac:dyDescent="0.2">
      <c r="A129" s="15"/>
      <c r="B129" s="15"/>
      <c r="C129" s="15"/>
      <c r="D129" s="15"/>
      <c r="E129" s="15"/>
      <c r="F129" s="15"/>
      <c r="G129" s="15"/>
      <c r="H129" s="15"/>
      <c r="I129" s="15"/>
      <c r="J129" s="15"/>
      <c r="K129" s="15"/>
      <c r="L129" s="8"/>
      <c r="M129" s="8"/>
      <c r="N129" s="8"/>
      <c r="O129" s="8"/>
      <c r="P129" s="8"/>
      <c r="Q129" s="8"/>
      <c r="R129" s="8"/>
      <c r="S129" s="8"/>
      <c r="T129" s="8"/>
      <c r="U129" s="8"/>
      <c r="V129" s="8"/>
    </row>
    <row r="130" spans="1:22" ht="17" thickBot="1" x14ac:dyDescent="0.25">
      <c r="A130" s="15"/>
      <c r="B130" s="15"/>
      <c r="C130" s="15"/>
      <c r="D130" s="15"/>
      <c r="E130" s="15"/>
      <c r="F130" s="15"/>
      <c r="G130" s="15"/>
      <c r="H130" s="15"/>
      <c r="I130" s="15"/>
      <c r="J130" s="15"/>
      <c r="K130" s="15"/>
      <c r="L130" s="8"/>
      <c r="M130" s="8"/>
      <c r="N130" s="8"/>
      <c r="O130" s="8"/>
      <c r="P130" s="8"/>
      <c r="Q130" s="8"/>
      <c r="R130" s="8"/>
      <c r="S130" s="8"/>
      <c r="T130" s="8"/>
      <c r="U130" s="8"/>
      <c r="V130" s="8"/>
    </row>
    <row r="131" spans="1:22" ht="26" thickBot="1" x14ac:dyDescent="0.3">
      <c r="A131" s="15"/>
      <c r="B131" s="619" t="s">
        <v>38</v>
      </c>
      <c r="C131" s="620"/>
      <c r="D131" s="620"/>
      <c r="E131" s="620"/>
      <c r="F131" s="620"/>
      <c r="G131" s="621"/>
      <c r="H131" s="15"/>
      <c r="I131" s="15"/>
      <c r="J131" s="15"/>
      <c r="K131" s="15"/>
      <c r="L131" s="8"/>
      <c r="M131" s="8"/>
      <c r="N131" s="8"/>
      <c r="O131" s="8"/>
      <c r="P131" s="8"/>
      <c r="Q131" s="8"/>
      <c r="R131" s="8"/>
      <c r="S131" s="8"/>
      <c r="T131" s="8"/>
      <c r="U131" s="8"/>
      <c r="V131" s="8"/>
    </row>
    <row r="132" spans="1:22" ht="17" thickBot="1" x14ac:dyDescent="0.25">
      <c r="A132" s="15"/>
      <c r="B132" s="15"/>
      <c r="C132" s="15"/>
      <c r="D132" s="15"/>
      <c r="E132" s="15"/>
      <c r="F132" s="15"/>
      <c r="G132" s="15"/>
      <c r="H132" s="15"/>
      <c r="I132" s="15"/>
      <c r="J132" s="15"/>
      <c r="K132" s="15"/>
      <c r="L132" s="8"/>
      <c r="M132" s="8"/>
      <c r="N132" s="8"/>
      <c r="O132" s="8"/>
      <c r="P132" s="8"/>
      <c r="Q132" s="8"/>
      <c r="R132" s="8"/>
      <c r="S132" s="8"/>
      <c r="T132" s="8"/>
      <c r="U132" s="8"/>
      <c r="V132" s="8"/>
    </row>
    <row r="133" spans="1:22" ht="78.75" customHeight="1" thickBot="1" x14ac:dyDescent="0.25">
      <c r="A133" s="231">
        <v>1</v>
      </c>
      <c r="B133" s="269" t="s">
        <v>352</v>
      </c>
      <c r="C133" s="15"/>
      <c r="D133" s="15"/>
      <c r="E133" s="15"/>
      <c r="F133" s="15"/>
      <c r="G133" s="15"/>
      <c r="H133" s="15"/>
      <c r="I133" s="15"/>
      <c r="J133" s="15"/>
      <c r="K133" s="15"/>
      <c r="L133" s="8"/>
      <c r="M133" s="8"/>
      <c r="N133" s="8"/>
      <c r="O133" s="8"/>
      <c r="P133" s="8"/>
      <c r="Q133" s="8"/>
      <c r="R133" s="8"/>
      <c r="S133" s="8"/>
      <c r="T133" s="8"/>
      <c r="U133" s="8"/>
      <c r="V133" s="8"/>
    </row>
    <row r="134" spans="1:22" ht="17" thickBot="1" x14ac:dyDescent="0.25">
      <c r="A134" s="387"/>
      <c r="B134" s="260"/>
      <c r="C134" s="15"/>
      <c r="D134" s="15"/>
      <c r="E134" s="15"/>
      <c r="F134" s="15"/>
      <c r="G134" s="15"/>
      <c r="H134" s="15"/>
      <c r="I134" s="15"/>
      <c r="J134" s="15"/>
      <c r="K134" s="15"/>
      <c r="L134" s="8"/>
      <c r="M134" s="8"/>
      <c r="N134" s="8"/>
      <c r="O134" s="8"/>
      <c r="P134" s="8"/>
      <c r="Q134" s="8"/>
      <c r="R134" s="8"/>
      <c r="S134" s="8"/>
      <c r="T134" s="8"/>
      <c r="U134" s="8"/>
      <c r="V134" s="8"/>
    </row>
    <row r="135" spans="1:22" ht="46.5" customHeight="1" thickBot="1" x14ac:dyDescent="0.25">
      <c r="A135" s="231">
        <v>2</v>
      </c>
      <c r="B135" s="265" t="s">
        <v>357</v>
      </c>
      <c r="C135" s="15"/>
      <c r="D135" s="15"/>
      <c r="E135" s="15"/>
      <c r="F135" s="15"/>
      <c r="G135" s="15"/>
      <c r="H135" s="15"/>
      <c r="I135" s="15"/>
      <c r="J135" s="15"/>
      <c r="K135" s="15"/>
      <c r="L135" s="8"/>
      <c r="M135" s="8"/>
      <c r="N135" s="8"/>
      <c r="O135" s="8"/>
      <c r="P135" s="8"/>
      <c r="Q135" s="8"/>
      <c r="R135" s="8"/>
      <c r="S135" s="8"/>
      <c r="T135" s="8"/>
      <c r="U135" s="8"/>
      <c r="V135" s="8"/>
    </row>
    <row r="136" spans="1:22" ht="17" thickBot="1" x14ac:dyDescent="0.25">
      <c r="A136" s="387"/>
      <c r="B136" s="260"/>
      <c r="C136" s="15"/>
      <c r="D136" s="15"/>
      <c r="E136" s="15"/>
      <c r="F136" s="15"/>
      <c r="G136" s="15"/>
      <c r="H136" s="15"/>
      <c r="I136" s="15"/>
      <c r="J136" s="15"/>
      <c r="K136" s="15"/>
      <c r="L136" s="8"/>
      <c r="M136" s="8"/>
      <c r="N136" s="8"/>
      <c r="O136" s="8"/>
      <c r="P136" s="8"/>
      <c r="Q136" s="8"/>
      <c r="R136" s="8"/>
      <c r="S136" s="8"/>
      <c r="T136" s="8"/>
      <c r="U136" s="8"/>
      <c r="V136" s="8"/>
    </row>
    <row r="137" spans="1:22" ht="126" customHeight="1" thickBot="1" x14ac:dyDescent="0.25">
      <c r="A137" s="231">
        <v>3</v>
      </c>
      <c r="B137" s="265" t="s">
        <v>358</v>
      </c>
      <c r="C137" s="15"/>
      <c r="D137" s="15"/>
      <c r="E137" s="15"/>
      <c r="F137" s="15"/>
      <c r="G137" s="15"/>
      <c r="H137" s="15"/>
      <c r="I137" s="15"/>
      <c r="J137" s="15"/>
      <c r="K137" s="15"/>
      <c r="L137" s="8"/>
      <c r="M137" s="8"/>
      <c r="N137" s="8"/>
      <c r="O137" s="8"/>
      <c r="P137" s="8"/>
      <c r="Q137" s="8"/>
      <c r="R137" s="8"/>
      <c r="S137" s="8"/>
      <c r="T137" s="8"/>
      <c r="U137" s="8"/>
      <c r="V137" s="8"/>
    </row>
    <row r="138" spans="1:22" ht="17" thickBot="1" x14ac:dyDescent="0.25">
      <c r="A138" s="15"/>
      <c r="B138" s="4"/>
      <c r="C138" s="15"/>
      <c r="D138" s="15"/>
      <c r="E138" s="15"/>
      <c r="F138" s="15"/>
      <c r="G138" s="15"/>
      <c r="H138" s="15"/>
      <c r="I138" s="15"/>
      <c r="J138" s="15"/>
      <c r="K138" s="15"/>
      <c r="L138" s="8"/>
      <c r="M138" s="8"/>
      <c r="N138" s="8"/>
      <c r="O138" s="8"/>
      <c r="P138" s="8"/>
      <c r="Q138" s="8"/>
      <c r="R138" s="8"/>
      <c r="S138" s="8"/>
      <c r="T138" s="8"/>
      <c r="U138" s="8"/>
      <c r="V138" s="8"/>
    </row>
    <row r="139" spans="1:22" ht="110.25" customHeight="1" thickBot="1" x14ac:dyDescent="0.25">
      <c r="A139" s="231">
        <v>4</v>
      </c>
      <c r="B139" s="265" t="s">
        <v>291</v>
      </c>
      <c r="C139" s="387"/>
      <c r="D139" s="387"/>
      <c r="E139" s="387"/>
      <c r="F139" s="387"/>
      <c r="G139" s="387"/>
      <c r="H139" s="387"/>
      <c r="I139" s="387"/>
      <c r="J139" s="387"/>
      <c r="K139" s="15"/>
      <c r="L139" s="8"/>
      <c r="M139" s="8"/>
      <c r="N139" s="8"/>
      <c r="O139" s="8"/>
      <c r="P139" s="8"/>
      <c r="Q139" s="8"/>
      <c r="R139" s="8"/>
      <c r="S139" s="8"/>
      <c r="T139" s="8"/>
      <c r="U139" s="8"/>
      <c r="V139" s="8"/>
    </row>
    <row r="140" spans="1:22" ht="17" thickBot="1" x14ac:dyDescent="0.25">
      <c r="A140" s="387"/>
      <c r="B140" s="387"/>
      <c r="C140" s="387"/>
      <c r="D140" s="387"/>
      <c r="E140" s="387"/>
      <c r="F140" s="387"/>
      <c r="G140" s="387"/>
      <c r="H140" s="387"/>
      <c r="I140" s="387"/>
      <c r="J140" s="387"/>
      <c r="K140" s="15"/>
      <c r="L140" s="8"/>
      <c r="M140" s="8"/>
      <c r="N140" s="8"/>
      <c r="O140" s="8"/>
      <c r="P140" s="8"/>
      <c r="Q140" s="8"/>
      <c r="R140" s="8"/>
      <c r="S140" s="8"/>
      <c r="T140" s="8"/>
      <c r="U140" s="8"/>
      <c r="V140" s="8"/>
    </row>
    <row r="141" spans="1:22" ht="47" customHeight="1" thickBot="1" x14ac:dyDescent="0.25">
      <c r="A141" s="231">
        <v>5</v>
      </c>
      <c r="B141" s="265" t="s">
        <v>315</v>
      </c>
      <c r="C141" s="387"/>
      <c r="D141" s="387"/>
      <c r="E141" s="387"/>
      <c r="F141" s="387"/>
      <c r="G141" s="387"/>
      <c r="H141" s="387"/>
      <c r="I141" s="387"/>
      <c r="J141" s="387"/>
      <c r="K141" s="15"/>
      <c r="L141" s="8"/>
      <c r="M141" s="8"/>
      <c r="N141" s="8"/>
      <c r="O141" s="8"/>
      <c r="P141" s="8"/>
      <c r="Q141" s="8"/>
      <c r="R141" s="8"/>
      <c r="S141" s="8"/>
      <c r="T141" s="8"/>
      <c r="U141" s="8"/>
      <c r="V141" s="8"/>
    </row>
    <row r="142" spans="1:22" ht="17" thickBot="1" x14ac:dyDescent="0.25">
      <c r="A142" s="387"/>
      <c r="B142" s="387"/>
      <c r="C142" s="387"/>
      <c r="D142" s="387"/>
      <c r="E142" s="387"/>
      <c r="F142" s="387"/>
      <c r="G142" s="387"/>
      <c r="H142" s="387"/>
      <c r="I142" s="387"/>
      <c r="J142" s="387"/>
      <c r="K142" s="15"/>
      <c r="L142" s="8"/>
      <c r="M142" s="8"/>
      <c r="N142" s="8"/>
      <c r="O142" s="8"/>
      <c r="P142" s="8"/>
      <c r="Q142" s="8"/>
      <c r="R142" s="8"/>
      <c r="S142" s="8"/>
      <c r="T142" s="8"/>
      <c r="U142" s="8"/>
      <c r="V142" s="8"/>
    </row>
    <row r="143" spans="1:22" ht="62" thickBot="1" x14ac:dyDescent="0.25">
      <c r="A143" s="387"/>
      <c r="B143" s="266" t="s">
        <v>134</v>
      </c>
      <c r="C143" s="387"/>
      <c r="D143" s="267" t="s">
        <v>39</v>
      </c>
      <c r="E143" s="387"/>
      <c r="F143" s="267" t="s">
        <v>292</v>
      </c>
      <c r="G143" s="387"/>
      <c r="H143" s="267" t="s">
        <v>45</v>
      </c>
      <c r="I143" s="387"/>
      <c r="J143" s="267" t="s">
        <v>131</v>
      </c>
      <c r="K143" s="15"/>
      <c r="L143" s="8"/>
      <c r="M143" s="8"/>
      <c r="N143" s="8"/>
      <c r="O143" s="8"/>
      <c r="P143" s="8"/>
      <c r="Q143" s="8"/>
      <c r="R143" s="8"/>
      <c r="S143" s="8"/>
      <c r="T143" s="8"/>
      <c r="U143" s="8"/>
      <c r="V143" s="8"/>
    </row>
    <row r="144" spans="1:22" ht="16" x14ac:dyDescent="0.2">
      <c r="A144" s="15"/>
      <c r="B144" s="387"/>
      <c r="C144" s="387"/>
      <c r="D144" s="387"/>
      <c r="E144" s="387"/>
      <c r="F144" s="387"/>
      <c r="G144" s="387"/>
      <c r="H144" s="387"/>
      <c r="I144" s="387"/>
      <c r="J144" s="387"/>
      <c r="K144" s="15"/>
      <c r="L144" s="8"/>
      <c r="M144" s="8"/>
      <c r="N144" s="8"/>
      <c r="O144" s="8"/>
      <c r="P144" s="8"/>
      <c r="Q144" s="8"/>
      <c r="R144" s="8"/>
      <c r="S144" s="8"/>
      <c r="T144" s="8"/>
      <c r="U144" s="8"/>
      <c r="V144" s="8"/>
    </row>
    <row r="145" spans="1:22" ht="16" x14ac:dyDescent="0.2">
      <c r="A145" s="15"/>
      <c r="B145" s="569"/>
      <c r="C145" s="387"/>
      <c r="D145" s="572"/>
      <c r="E145" s="388"/>
      <c r="F145" s="572"/>
      <c r="G145" s="388"/>
      <c r="H145" s="571"/>
      <c r="I145" s="388"/>
      <c r="J145" s="268" t="str">
        <f>IFERROR(D145/F145,"NA")</f>
        <v>NA</v>
      </c>
      <c r="K145" s="15"/>
      <c r="L145" s="8"/>
      <c r="M145" s="8"/>
      <c r="N145" s="8"/>
      <c r="O145" s="8"/>
      <c r="P145" s="8"/>
      <c r="Q145" s="8"/>
      <c r="R145" s="8"/>
      <c r="S145" s="8"/>
      <c r="T145" s="8"/>
      <c r="U145" s="8"/>
      <c r="V145" s="8"/>
    </row>
    <row r="146" spans="1:22" ht="16" x14ac:dyDescent="0.2">
      <c r="A146" s="15"/>
      <c r="B146" s="569"/>
      <c r="C146" s="387"/>
      <c r="D146" s="572"/>
      <c r="E146" s="388"/>
      <c r="F146" s="572"/>
      <c r="G146" s="388"/>
      <c r="H146" s="571"/>
      <c r="I146" s="388"/>
      <c r="J146" s="268" t="str">
        <f t="shared" ref="J146:J149" si="0">IFERROR(D146/F146,"NA")</f>
        <v>NA</v>
      </c>
      <c r="K146" s="15"/>
      <c r="L146" s="8"/>
      <c r="M146" s="8"/>
      <c r="N146" s="8"/>
      <c r="O146" s="8"/>
      <c r="P146" s="8"/>
      <c r="Q146" s="8"/>
      <c r="R146" s="8"/>
      <c r="S146" s="8"/>
      <c r="T146" s="8"/>
      <c r="U146" s="8"/>
      <c r="V146" s="8"/>
    </row>
    <row r="147" spans="1:22" ht="16" x14ac:dyDescent="0.2">
      <c r="A147" s="15"/>
      <c r="B147" s="569"/>
      <c r="C147" s="387"/>
      <c r="D147" s="572"/>
      <c r="E147" s="388"/>
      <c r="F147" s="572"/>
      <c r="G147" s="388"/>
      <c r="H147" s="571"/>
      <c r="I147" s="388"/>
      <c r="J147" s="268" t="str">
        <f t="shared" si="0"/>
        <v>NA</v>
      </c>
      <c r="K147" s="15"/>
      <c r="L147" s="8"/>
      <c r="M147" s="8"/>
      <c r="N147" s="8"/>
      <c r="O147" s="8"/>
      <c r="P147" s="8"/>
      <c r="Q147" s="8"/>
      <c r="R147" s="8"/>
      <c r="S147" s="8"/>
      <c r="T147" s="8"/>
      <c r="U147" s="8"/>
      <c r="V147" s="8"/>
    </row>
    <row r="148" spans="1:22" ht="16" x14ac:dyDescent="0.2">
      <c r="A148" s="15"/>
      <c r="B148" s="569"/>
      <c r="C148" s="387"/>
      <c r="D148" s="572"/>
      <c r="E148" s="388"/>
      <c r="F148" s="572"/>
      <c r="G148" s="388"/>
      <c r="H148" s="571"/>
      <c r="I148" s="388"/>
      <c r="J148" s="268" t="str">
        <f t="shared" si="0"/>
        <v>NA</v>
      </c>
      <c r="K148" s="15"/>
      <c r="L148" s="8"/>
      <c r="M148" s="8"/>
      <c r="N148" s="8"/>
      <c r="O148" s="8"/>
      <c r="P148" s="8"/>
      <c r="Q148" s="8"/>
      <c r="R148" s="8"/>
      <c r="S148" s="8"/>
      <c r="T148" s="8"/>
      <c r="U148" s="8"/>
      <c r="V148" s="8"/>
    </row>
    <row r="149" spans="1:22" ht="16" x14ac:dyDescent="0.2">
      <c r="A149" s="15"/>
      <c r="B149" s="569"/>
      <c r="C149" s="387"/>
      <c r="D149" s="572"/>
      <c r="E149" s="388"/>
      <c r="F149" s="572"/>
      <c r="G149" s="388"/>
      <c r="H149" s="571"/>
      <c r="I149" s="388"/>
      <c r="J149" s="268" t="str">
        <f t="shared" si="0"/>
        <v>NA</v>
      </c>
      <c r="K149" s="15"/>
      <c r="L149" s="8"/>
      <c r="M149" s="8"/>
      <c r="N149" s="8"/>
      <c r="O149" s="8"/>
      <c r="P149" s="8"/>
      <c r="Q149" s="8"/>
      <c r="R149" s="8"/>
      <c r="S149" s="8"/>
      <c r="T149" s="8"/>
      <c r="U149" s="8"/>
      <c r="V149" s="8"/>
    </row>
    <row r="150" spans="1:22" ht="16" x14ac:dyDescent="0.2">
      <c r="A150" s="15"/>
      <c r="B150" s="15"/>
      <c r="C150" s="15"/>
      <c r="D150" s="15"/>
      <c r="E150" s="15"/>
      <c r="F150" s="15"/>
      <c r="G150" s="15"/>
      <c r="H150" s="15"/>
      <c r="I150" s="15"/>
      <c r="J150" s="15"/>
      <c r="K150" s="15"/>
      <c r="L150" s="8"/>
      <c r="M150" s="8"/>
      <c r="N150" s="8"/>
      <c r="O150" s="8"/>
      <c r="P150" s="8"/>
      <c r="Q150" s="8"/>
      <c r="R150" s="8"/>
      <c r="S150" s="8"/>
      <c r="T150" s="8"/>
      <c r="U150" s="8"/>
      <c r="V150" s="8"/>
    </row>
    <row r="151" spans="1:22" ht="16" x14ac:dyDescent="0.2">
      <c r="A151" s="15"/>
      <c r="B151" s="15"/>
      <c r="C151" s="15"/>
      <c r="D151" s="24"/>
      <c r="E151" s="15"/>
      <c r="F151" s="24"/>
      <c r="G151" s="15"/>
      <c r="H151" s="24"/>
      <c r="I151" s="15"/>
      <c r="J151" s="24"/>
      <c r="K151" s="15"/>
      <c r="L151" s="8"/>
      <c r="M151" s="8"/>
      <c r="N151" s="8"/>
      <c r="O151" s="8"/>
      <c r="P151" s="8"/>
      <c r="Q151" s="8"/>
      <c r="R151" s="8"/>
      <c r="S151" s="8"/>
      <c r="T151" s="8"/>
      <c r="U151" s="8"/>
      <c r="V151" s="8"/>
    </row>
    <row r="152" spans="1:22" ht="16" x14ac:dyDescent="0.2">
      <c r="A152" s="15"/>
      <c r="B152" s="15"/>
      <c r="C152" s="15"/>
      <c r="D152" s="15"/>
      <c r="E152" s="15"/>
      <c r="F152" s="15"/>
      <c r="G152" s="15"/>
      <c r="H152" s="15"/>
      <c r="I152" s="15"/>
      <c r="J152" s="15"/>
      <c r="K152" s="15"/>
      <c r="L152" s="8"/>
      <c r="M152" s="8"/>
      <c r="N152" s="8"/>
      <c r="O152" s="8"/>
      <c r="P152" s="8"/>
      <c r="Q152" s="8"/>
      <c r="R152" s="8"/>
      <c r="S152" s="8"/>
      <c r="T152" s="8"/>
      <c r="U152" s="8"/>
      <c r="V152" s="8"/>
    </row>
    <row r="153" spans="1:22" ht="16" x14ac:dyDescent="0.2">
      <c r="A153" s="17"/>
      <c r="B153" s="17"/>
      <c r="C153" s="17"/>
      <c r="D153" s="17"/>
      <c r="E153" s="17"/>
      <c r="F153" s="17"/>
      <c r="G153" s="17"/>
      <c r="H153" s="17"/>
      <c r="I153" s="17"/>
      <c r="J153" s="25"/>
      <c r="K153" s="17"/>
      <c r="L153" s="8"/>
      <c r="M153" s="8"/>
      <c r="N153" s="8"/>
      <c r="O153" s="8"/>
      <c r="P153" s="8"/>
      <c r="Q153" s="8"/>
      <c r="R153" s="8"/>
      <c r="S153" s="8"/>
      <c r="T153" s="8"/>
      <c r="U153" s="8"/>
      <c r="V153" s="8"/>
    </row>
    <row r="154" spans="1:22" ht="17" thickBot="1" x14ac:dyDescent="0.25">
      <c r="A154" s="17"/>
      <c r="B154" s="17"/>
      <c r="C154" s="17"/>
      <c r="D154" s="17"/>
      <c r="E154" s="17"/>
      <c r="F154" s="17"/>
      <c r="G154" s="17"/>
      <c r="H154" s="17"/>
      <c r="I154" s="17"/>
      <c r="J154" s="25"/>
      <c r="K154" s="17"/>
      <c r="L154" s="8"/>
      <c r="M154" s="8"/>
      <c r="N154" s="8"/>
      <c r="O154" s="8"/>
      <c r="P154" s="8"/>
      <c r="Q154" s="8"/>
      <c r="R154" s="8"/>
      <c r="S154" s="8"/>
      <c r="T154" s="8"/>
      <c r="U154" s="8"/>
      <c r="V154" s="8"/>
    </row>
    <row r="155" spans="1:22" ht="26" thickBot="1" x14ac:dyDescent="0.3">
      <c r="A155" s="15"/>
      <c r="B155" s="619" t="s">
        <v>48</v>
      </c>
      <c r="C155" s="620"/>
      <c r="D155" s="620"/>
      <c r="E155" s="620"/>
      <c r="F155" s="620"/>
      <c r="G155" s="621"/>
      <c r="H155" s="17"/>
      <c r="I155" s="17"/>
      <c r="J155" s="25"/>
      <c r="K155" s="17"/>
      <c r="L155" s="8"/>
      <c r="M155" s="8"/>
      <c r="N155" s="8"/>
      <c r="O155" s="8"/>
      <c r="P155" s="8"/>
      <c r="Q155" s="8"/>
      <c r="R155" s="8"/>
      <c r="S155" s="8"/>
      <c r="T155" s="8"/>
      <c r="U155" s="8"/>
      <c r="V155" s="8"/>
    </row>
    <row r="156" spans="1:22" ht="17" thickBot="1" x14ac:dyDescent="0.25">
      <c r="A156" s="15"/>
      <c r="B156" s="15"/>
      <c r="C156" s="15"/>
      <c r="D156" s="15"/>
      <c r="E156" s="15"/>
      <c r="F156" s="15"/>
      <c r="G156" s="15"/>
      <c r="H156" s="17"/>
      <c r="I156" s="17"/>
      <c r="J156" s="25"/>
      <c r="K156" s="17"/>
      <c r="L156" s="8"/>
      <c r="M156" s="8"/>
      <c r="N156" s="8"/>
      <c r="O156" s="8"/>
      <c r="P156" s="8"/>
      <c r="Q156" s="8"/>
      <c r="R156" s="8"/>
      <c r="S156" s="8"/>
      <c r="T156" s="8"/>
      <c r="U156" s="8"/>
      <c r="V156" s="8"/>
    </row>
    <row r="157" spans="1:22" ht="49.5" customHeight="1" thickBot="1" x14ac:dyDescent="0.25">
      <c r="A157" s="231">
        <v>1</v>
      </c>
      <c r="B157" s="269" t="s">
        <v>226</v>
      </c>
      <c r="C157" s="387"/>
      <c r="D157" s="387"/>
      <c r="E157" s="387"/>
      <c r="F157" s="387"/>
      <c r="G157" s="387"/>
      <c r="H157" s="17"/>
      <c r="I157" s="17"/>
      <c r="J157" s="25"/>
      <c r="K157" s="17"/>
      <c r="L157" s="8"/>
      <c r="M157" s="8"/>
      <c r="N157" s="8"/>
      <c r="O157" s="8"/>
      <c r="P157" s="8"/>
      <c r="Q157" s="8"/>
      <c r="R157" s="8"/>
      <c r="S157" s="8"/>
      <c r="T157" s="8"/>
      <c r="U157" s="8"/>
      <c r="V157" s="8"/>
    </row>
    <row r="158" spans="1:22" ht="17" thickBot="1" x14ac:dyDescent="0.25">
      <c r="A158" s="387"/>
      <c r="B158" s="260"/>
      <c r="C158" s="387"/>
      <c r="D158" s="387"/>
      <c r="E158" s="387"/>
      <c r="F158" s="387"/>
      <c r="G158" s="387"/>
      <c r="H158" s="17"/>
      <c r="I158" s="17"/>
      <c r="J158" s="17"/>
      <c r="K158" s="17"/>
      <c r="L158" s="8"/>
      <c r="M158" s="8"/>
      <c r="N158" s="8"/>
      <c r="O158" s="8"/>
      <c r="P158" s="8"/>
      <c r="Q158" s="8"/>
      <c r="R158" s="8"/>
      <c r="S158" s="8"/>
      <c r="T158" s="8"/>
      <c r="U158" s="8"/>
      <c r="V158" s="8"/>
    </row>
    <row r="159" spans="1:22" ht="20.25" customHeight="1" thickBot="1" x14ac:dyDescent="0.25">
      <c r="A159" s="231">
        <v>2</v>
      </c>
      <c r="B159" s="265" t="s">
        <v>135</v>
      </c>
      <c r="C159" s="387"/>
      <c r="D159" s="387"/>
      <c r="E159" s="387"/>
      <c r="F159" s="387"/>
      <c r="G159" s="387"/>
      <c r="H159" s="17"/>
      <c r="I159" s="17"/>
      <c r="J159" s="17"/>
      <c r="K159" s="17"/>
      <c r="L159" s="8"/>
      <c r="M159" s="8"/>
      <c r="N159" s="8"/>
      <c r="O159" s="8"/>
      <c r="P159" s="8"/>
      <c r="Q159" s="8"/>
      <c r="R159" s="8"/>
      <c r="S159" s="8"/>
      <c r="T159" s="8"/>
      <c r="U159" s="8"/>
      <c r="V159" s="8"/>
    </row>
    <row r="160" spans="1:22" ht="17" thickBot="1" x14ac:dyDescent="0.25">
      <c r="A160" s="387"/>
      <c r="B160" s="260"/>
      <c r="C160" s="387"/>
      <c r="D160" s="387"/>
      <c r="E160" s="387"/>
      <c r="F160" s="387"/>
      <c r="G160" s="387"/>
      <c r="H160" s="15"/>
      <c r="I160" s="15"/>
      <c r="J160" s="15"/>
      <c r="K160" s="15"/>
      <c r="L160" s="8"/>
      <c r="M160" s="8"/>
      <c r="N160" s="8"/>
      <c r="O160" s="8"/>
      <c r="P160" s="8"/>
      <c r="Q160" s="8"/>
      <c r="R160" s="8"/>
      <c r="S160" s="8"/>
      <c r="T160" s="8"/>
      <c r="U160" s="8"/>
      <c r="V160" s="8"/>
    </row>
    <row r="161" spans="1:22" ht="17" thickBot="1" x14ac:dyDescent="0.25">
      <c r="A161" s="231">
        <v>3</v>
      </c>
      <c r="B161" s="265" t="s">
        <v>50</v>
      </c>
      <c r="C161" s="387"/>
      <c r="D161" s="387"/>
      <c r="E161" s="387"/>
      <c r="F161" s="387"/>
      <c r="G161" s="387"/>
      <c r="H161" s="15"/>
      <c r="I161" s="15"/>
      <c r="J161" s="15"/>
      <c r="K161" s="15"/>
      <c r="L161" s="8"/>
      <c r="M161" s="8"/>
      <c r="N161" s="8"/>
      <c r="O161" s="8"/>
      <c r="P161" s="8"/>
      <c r="Q161" s="8"/>
      <c r="R161" s="8"/>
      <c r="S161" s="8"/>
      <c r="T161" s="8"/>
      <c r="U161" s="8"/>
      <c r="V161" s="8"/>
    </row>
    <row r="162" spans="1:22" ht="17" thickBot="1" x14ac:dyDescent="0.25">
      <c r="A162" s="387"/>
      <c r="B162" s="230"/>
      <c r="C162" s="387"/>
      <c r="D162" s="387"/>
      <c r="E162" s="387"/>
      <c r="F162" s="387"/>
      <c r="G162" s="387"/>
      <c r="H162" s="15"/>
      <c r="I162" s="15"/>
      <c r="J162" s="15"/>
      <c r="K162" s="15"/>
      <c r="L162" s="8"/>
      <c r="M162" s="8"/>
      <c r="N162" s="8"/>
      <c r="O162" s="8"/>
      <c r="P162" s="8"/>
      <c r="Q162" s="8"/>
      <c r="R162" s="8"/>
      <c r="S162" s="8"/>
      <c r="T162" s="8"/>
      <c r="U162" s="8"/>
      <c r="V162" s="8"/>
    </row>
    <row r="163" spans="1:22" ht="17" thickBot="1" x14ac:dyDescent="0.25">
      <c r="A163" s="231">
        <v>4</v>
      </c>
      <c r="B163" s="264" t="s">
        <v>316</v>
      </c>
      <c r="C163" s="387"/>
      <c r="D163" s="387"/>
      <c r="E163" s="387"/>
      <c r="F163" s="387"/>
      <c r="G163" s="387"/>
      <c r="H163" s="15"/>
      <c r="I163" s="15"/>
      <c r="J163" s="15"/>
      <c r="K163" s="15"/>
      <c r="L163" s="8"/>
      <c r="M163" s="8"/>
      <c r="N163" s="8"/>
      <c r="O163" s="8"/>
      <c r="P163" s="8"/>
      <c r="Q163" s="8"/>
      <c r="R163" s="8"/>
      <c r="S163" s="8"/>
      <c r="T163" s="8"/>
      <c r="U163" s="8"/>
      <c r="V163" s="8"/>
    </row>
    <row r="164" spans="1:22" ht="16" x14ac:dyDescent="0.2">
      <c r="A164" s="387"/>
      <c r="B164" s="387"/>
      <c r="C164" s="230"/>
      <c r="D164" s="387"/>
      <c r="E164" s="387"/>
      <c r="F164" s="387"/>
      <c r="G164" s="387"/>
      <c r="H164" s="15"/>
      <c r="I164" s="15"/>
      <c r="J164" s="15"/>
      <c r="K164" s="15"/>
      <c r="L164" s="8"/>
      <c r="M164" s="8"/>
      <c r="N164" s="8"/>
      <c r="O164" s="8"/>
      <c r="P164" s="8"/>
      <c r="Q164" s="8"/>
      <c r="R164" s="8"/>
      <c r="S164" s="8"/>
      <c r="T164" s="8"/>
      <c r="U164" s="8"/>
      <c r="V164" s="8"/>
    </row>
    <row r="165" spans="1:22" ht="17" thickBot="1" x14ac:dyDescent="0.25">
      <c r="A165" s="270"/>
      <c r="B165" s="271"/>
      <c r="C165" s="387"/>
      <c r="D165" s="387"/>
      <c r="E165" s="387"/>
      <c r="F165" s="387"/>
      <c r="G165" s="387"/>
      <c r="H165" s="15"/>
      <c r="I165" s="15"/>
      <c r="J165" s="15"/>
      <c r="K165" s="15"/>
      <c r="L165" s="8"/>
      <c r="M165" s="8"/>
      <c r="N165" s="8"/>
      <c r="O165" s="8"/>
      <c r="P165" s="8"/>
      <c r="Q165" s="8"/>
      <c r="R165" s="8"/>
      <c r="S165" s="8"/>
      <c r="T165" s="8"/>
      <c r="U165" s="8"/>
      <c r="V165" s="8"/>
    </row>
    <row r="166" spans="1:22" ht="17" thickBot="1" x14ac:dyDescent="0.25">
      <c r="A166" s="272"/>
      <c r="B166" s="253" t="s">
        <v>49</v>
      </c>
      <c r="C166" s="387"/>
      <c r="D166" s="387"/>
      <c r="E166" s="387"/>
      <c r="F166" s="387"/>
      <c r="G166" s="387"/>
      <c r="H166" s="15"/>
      <c r="I166" s="15"/>
      <c r="J166" s="15"/>
      <c r="K166" s="15"/>
      <c r="L166" s="8"/>
      <c r="M166" s="8"/>
      <c r="N166" s="8"/>
      <c r="O166" s="8"/>
      <c r="P166" s="8"/>
      <c r="Q166" s="8"/>
      <c r="R166" s="8"/>
      <c r="S166" s="8"/>
      <c r="T166" s="8"/>
      <c r="U166" s="8"/>
      <c r="V166" s="8"/>
    </row>
    <row r="167" spans="1:22" ht="17" thickBot="1" x14ac:dyDescent="0.25">
      <c r="A167" s="272"/>
      <c r="B167" s="272"/>
      <c r="C167" s="387"/>
      <c r="D167" s="15"/>
      <c r="E167" s="15"/>
      <c r="F167" s="15"/>
      <c r="G167" s="387"/>
      <c r="H167" s="15"/>
      <c r="I167" s="15"/>
      <c r="J167" s="15"/>
      <c r="K167" s="15"/>
      <c r="L167" s="8"/>
      <c r="M167" s="8"/>
      <c r="N167" s="8"/>
      <c r="O167" s="8"/>
      <c r="P167" s="8"/>
      <c r="Q167" s="8"/>
      <c r="R167" s="8"/>
      <c r="S167" s="8"/>
      <c r="T167" s="8"/>
      <c r="U167" s="8"/>
      <c r="V167" s="8"/>
    </row>
    <row r="168" spans="1:22" ht="17" thickBot="1" x14ac:dyDescent="0.25">
      <c r="A168" s="272"/>
      <c r="B168" s="574"/>
      <c r="C168" s="387"/>
      <c r="D168" s="387"/>
      <c r="E168" s="387"/>
      <c r="F168" s="387"/>
      <c r="G168" s="387"/>
      <c r="H168" s="15"/>
      <c r="I168" s="15"/>
      <c r="J168" s="15"/>
      <c r="K168" s="15"/>
      <c r="L168" s="8"/>
      <c r="M168" s="8"/>
      <c r="N168" s="8"/>
      <c r="O168" s="8"/>
      <c r="P168" s="8"/>
      <c r="Q168" s="8"/>
      <c r="R168" s="8"/>
      <c r="S168" s="8"/>
      <c r="T168" s="8"/>
      <c r="U168" s="8"/>
      <c r="V168" s="8"/>
    </row>
    <row r="169" spans="1:22" ht="17" thickBot="1" x14ac:dyDescent="0.25">
      <c r="A169" s="387"/>
      <c r="B169" s="387"/>
      <c r="C169" s="387"/>
      <c r="D169" s="387"/>
      <c r="E169" s="387"/>
      <c r="F169" s="387"/>
      <c r="G169" s="387"/>
      <c r="H169" s="15"/>
      <c r="I169" s="15"/>
      <c r="J169" s="15"/>
      <c r="K169" s="15"/>
      <c r="L169" s="8"/>
      <c r="M169" s="8"/>
      <c r="N169" s="8"/>
      <c r="O169" s="8"/>
      <c r="P169" s="8"/>
      <c r="Q169" s="8"/>
      <c r="R169" s="8"/>
      <c r="S169" s="8"/>
      <c r="T169" s="8"/>
      <c r="U169" s="8"/>
      <c r="V169" s="8"/>
    </row>
    <row r="170" spans="1:22" ht="46" thickBot="1" x14ac:dyDescent="0.25">
      <c r="A170" s="387"/>
      <c r="B170" s="273" t="s">
        <v>281</v>
      </c>
      <c r="C170" s="387"/>
      <c r="D170" s="273" t="s">
        <v>39</v>
      </c>
      <c r="E170" s="8"/>
      <c r="F170" s="273" t="s">
        <v>51</v>
      </c>
      <c r="G170" s="274"/>
      <c r="H170" s="273" t="s">
        <v>52</v>
      </c>
      <c r="I170" s="15"/>
      <c r="J170" s="15"/>
      <c r="K170" s="15"/>
      <c r="L170" s="8"/>
      <c r="M170" s="8"/>
      <c r="N170" s="8"/>
      <c r="O170" s="8"/>
      <c r="P170" s="8"/>
      <c r="Q170" s="8"/>
      <c r="R170" s="8"/>
      <c r="S170" s="8"/>
      <c r="T170" s="8"/>
      <c r="U170" s="8"/>
      <c r="V170" s="8"/>
    </row>
    <row r="171" spans="1:22" ht="16" x14ac:dyDescent="0.2">
      <c r="A171" s="387"/>
      <c r="B171" s="387"/>
      <c r="C171" s="387"/>
      <c r="D171" s="15"/>
      <c r="E171" s="8"/>
      <c r="F171" s="387"/>
      <c r="G171" s="387"/>
      <c r="H171" s="387"/>
      <c r="I171" s="15"/>
      <c r="J171" s="15"/>
      <c r="K171" s="15"/>
      <c r="L171" s="8"/>
      <c r="M171" s="8"/>
      <c r="N171" s="8"/>
      <c r="O171" s="8"/>
      <c r="P171" s="8"/>
      <c r="Q171" s="8"/>
      <c r="R171" s="8"/>
      <c r="S171" s="8"/>
      <c r="T171" s="8"/>
      <c r="U171" s="8"/>
      <c r="V171" s="8"/>
    </row>
    <row r="172" spans="1:22" ht="16" x14ac:dyDescent="0.2">
      <c r="A172" s="387"/>
      <c r="B172" s="573"/>
      <c r="C172" s="387"/>
      <c r="D172" s="576"/>
      <c r="E172" s="8"/>
      <c r="F172" s="575"/>
      <c r="G172" s="499"/>
      <c r="H172" s="575"/>
      <c r="I172" s="15"/>
      <c r="J172" s="15"/>
      <c r="K172" s="15"/>
      <c r="L172" s="8"/>
      <c r="M172" s="8"/>
      <c r="N172" s="8"/>
      <c r="O172" s="8"/>
      <c r="P172" s="8"/>
      <c r="Q172" s="8"/>
      <c r="R172" s="8"/>
      <c r="S172" s="8"/>
      <c r="T172" s="8"/>
      <c r="U172" s="8"/>
      <c r="V172" s="8"/>
    </row>
    <row r="173" spans="1:22" ht="16" x14ac:dyDescent="0.2">
      <c r="A173" s="387"/>
      <c r="B173" s="573"/>
      <c r="C173" s="387"/>
      <c r="D173" s="576"/>
      <c r="E173" s="8"/>
      <c r="F173" s="575"/>
      <c r="G173" s="499"/>
      <c r="H173" s="575"/>
      <c r="I173" s="15"/>
      <c r="J173" s="15"/>
      <c r="K173" s="15"/>
      <c r="L173" s="8"/>
      <c r="M173" s="8"/>
      <c r="N173" s="8"/>
      <c r="O173" s="8"/>
      <c r="P173" s="8"/>
      <c r="Q173" s="8"/>
      <c r="R173" s="8"/>
      <c r="S173" s="8"/>
      <c r="T173" s="8"/>
      <c r="U173" s="8"/>
      <c r="V173" s="8"/>
    </row>
    <row r="174" spans="1:22" ht="16" x14ac:dyDescent="0.2">
      <c r="A174" s="387"/>
      <c r="B174" s="573"/>
      <c r="C174" s="387"/>
      <c r="D174" s="576"/>
      <c r="E174" s="8"/>
      <c r="F174" s="575"/>
      <c r="G174" s="499"/>
      <c r="H174" s="575"/>
      <c r="I174" s="15"/>
      <c r="J174" s="15"/>
      <c r="K174" s="15"/>
      <c r="L174" s="8"/>
      <c r="M174" s="8"/>
      <c r="N174" s="8"/>
      <c r="O174" s="8"/>
      <c r="P174" s="8"/>
      <c r="Q174" s="8"/>
      <c r="R174" s="8"/>
      <c r="S174" s="8"/>
      <c r="T174" s="8"/>
      <c r="U174" s="8"/>
      <c r="V174" s="8"/>
    </row>
    <row r="175" spans="1:22" ht="16" x14ac:dyDescent="0.2">
      <c r="A175" s="387"/>
      <c r="B175" s="573"/>
      <c r="C175" s="387"/>
      <c r="D175" s="576"/>
      <c r="E175" s="8"/>
      <c r="F175" s="575"/>
      <c r="G175" s="499"/>
      <c r="H175" s="575"/>
      <c r="I175" s="15"/>
      <c r="J175" s="15"/>
      <c r="K175" s="15"/>
      <c r="L175" s="8"/>
      <c r="M175" s="8"/>
      <c r="N175" s="8"/>
      <c r="O175" s="8"/>
      <c r="P175" s="8"/>
      <c r="Q175" s="8"/>
      <c r="R175" s="8"/>
      <c r="S175" s="8"/>
      <c r="T175" s="8"/>
      <c r="U175" s="8"/>
      <c r="V175" s="8"/>
    </row>
    <row r="176" spans="1:22" ht="16" x14ac:dyDescent="0.2">
      <c r="A176" s="387"/>
      <c r="B176" s="573"/>
      <c r="C176" s="387"/>
      <c r="D176" s="576"/>
      <c r="E176" s="8"/>
      <c r="F176" s="575"/>
      <c r="G176" s="499"/>
      <c r="H176" s="575"/>
      <c r="I176" s="15"/>
      <c r="J176" s="15"/>
      <c r="K176" s="15"/>
      <c r="L176" s="8"/>
      <c r="M176" s="8"/>
      <c r="N176" s="8"/>
      <c r="O176" s="8"/>
      <c r="P176" s="8"/>
      <c r="Q176" s="8"/>
      <c r="R176" s="8"/>
      <c r="S176" s="8"/>
      <c r="T176" s="8"/>
      <c r="U176" s="8"/>
      <c r="V176" s="8"/>
    </row>
    <row r="177" spans="1:22" ht="16" x14ac:dyDescent="0.2">
      <c r="A177" s="387"/>
      <c r="B177" s="387"/>
      <c r="C177" s="387"/>
      <c r="D177" s="387"/>
      <c r="E177" s="387"/>
      <c r="F177" s="387"/>
      <c r="G177" s="387"/>
      <c r="H177" s="15"/>
      <c r="I177" s="15"/>
      <c r="J177" s="15"/>
      <c r="K177" s="15"/>
      <c r="L177" s="8"/>
      <c r="M177" s="8"/>
      <c r="N177" s="8"/>
      <c r="O177" s="8"/>
      <c r="P177" s="8"/>
      <c r="Q177" s="8"/>
      <c r="R177" s="8"/>
      <c r="S177" s="8"/>
      <c r="T177" s="8"/>
      <c r="U177" s="8"/>
      <c r="V177" s="8"/>
    </row>
    <row r="178" spans="1:22" ht="16" x14ac:dyDescent="0.2">
      <c r="A178" s="387"/>
      <c r="B178" s="387"/>
      <c r="C178" s="387"/>
      <c r="D178" s="387"/>
      <c r="E178" s="387"/>
      <c r="F178" s="387"/>
      <c r="G178" s="387"/>
      <c r="H178" s="15"/>
      <c r="I178" s="15"/>
      <c r="J178" s="15"/>
      <c r="K178" s="15"/>
      <c r="L178" s="8"/>
      <c r="M178" s="8"/>
      <c r="N178" s="8"/>
      <c r="O178" s="8"/>
      <c r="P178" s="8"/>
      <c r="Q178" s="8"/>
      <c r="R178" s="8"/>
      <c r="S178" s="8"/>
      <c r="T178" s="8"/>
      <c r="U178" s="8"/>
      <c r="V178" s="8"/>
    </row>
    <row r="179" spans="1:22" ht="16" x14ac:dyDescent="0.2">
      <c r="A179" s="387"/>
      <c r="B179" s="387"/>
      <c r="C179" s="387"/>
      <c r="D179" s="387"/>
      <c r="E179" s="387"/>
      <c r="F179" s="387"/>
      <c r="G179" s="387"/>
      <c r="H179" s="15"/>
      <c r="I179" s="15"/>
      <c r="J179" s="15"/>
      <c r="K179" s="15"/>
      <c r="L179" s="8"/>
      <c r="M179" s="8"/>
      <c r="N179" s="8"/>
      <c r="O179" s="8"/>
      <c r="P179" s="8"/>
      <c r="Q179" s="8"/>
      <c r="R179" s="8"/>
      <c r="S179" s="8"/>
      <c r="T179" s="8"/>
      <c r="U179" s="8"/>
      <c r="V179" s="8"/>
    </row>
    <row r="180" spans="1:22" ht="17" thickBot="1" x14ac:dyDescent="0.25">
      <c r="A180" s="15"/>
      <c r="B180" s="15"/>
      <c r="C180" s="15"/>
      <c r="D180" s="15"/>
      <c r="E180" s="15"/>
      <c r="F180" s="15"/>
      <c r="G180" s="15"/>
      <c r="H180" s="15"/>
      <c r="I180" s="15"/>
      <c r="J180" s="15"/>
      <c r="K180" s="15"/>
      <c r="L180" s="8"/>
      <c r="M180" s="8"/>
      <c r="N180" s="8"/>
      <c r="O180" s="8"/>
      <c r="P180" s="8"/>
      <c r="Q180" s="8"/>
      <c r="R180" s="8"/>
      <c r="S180" s="8"/>
      <c r="T180" s="8"/>
      <c r="U180" s="8"/>
      <c r="V180" s="8"/>
    </row>
    <row r="181" spans="1:22" ht="26" thickBot="1" x14ac:dyDescent="0.3">
      <c r="A181" s="15"/>
      <c r="B181" s="619" t="s">
        <v>59</v>
      </c>
      <c r="C181" s="620"/>
      <c r="D181" s="620"/>
      <c r="E181" s="620"/>
      <c r="F181" s="620"/>
      <c r="G181" s="621"/>
      <c r="H181" s="15"/>
      <c r="I181" s="15"/>
      <c r="J181" s="15"/>
      <c r="K181" s="15"/>
      <c r="L181" s="8"/>
      <c r="M181" s="8"/>
      <c r="N181" s="8"/>
      <c r="O181" s="8"/>
      <c r="P181" s="8"/>
      <c r="Q181" s="8"/>
      <c r="R181" s="8"/>
      <c r="S181" s="8"/>
      <c r="T181" s="8"/>
      <c r="U181" s="8"/>
      <c r="V181" s="8"/>
    </row>
    <row r="182" spans="1:22" ht="17" thickBot="1" x14ac:dyDescent="0.25">
      <c r="A182" s="15"/>
      <c r="B182" s="15"/>
      <c r="C182" s="15"/>
      <c r="D182" s="15"/>
      <c r="E182" s="15"/>
      <c r="F182" s="15"/>
      <c r="G182" s="15"/>
      <c r="H182" s="15"/>
      <c r="I182" s="15"/>
      <c r="J182" s="15"/>
      <c r="K182" s="15"/>
      <c r="L182" s="8"/>
      <c r="M182" s="8"/>
      <c r="N182" s="8"/>
      <c r="O182" s="8"/>
      <c r="P182" s="8"/>
      <c r="Q182" s="8"/>
      <c r="R182" s="8"/>
      <c r="S182" s="8"/>
      <c r="T182" s="8"/>
      <c r="U182" s="8"/>
      <c r="V182" s="8"/>
    </row>
    <row r="183" spans="1:22" ht="33" customHeight="1" thickBot="1" x14ac:dyDescent="0.25">
      <c r="A183" s="231">
        <v>1</v>
      </c>
      <c r="B183" s="264" t="s">
        <v>233</v>
      </c>
      <c r="C183" s="15"/>
      <c r="D183" s="15"/>
      <c r="E183" s="15"/>
      <c r="F183" s="15"/>
      <c r="G183" s="15"/>
      <c r="H183" s="15"/>
      <c r="I183" s="15"/>
      <c r="J183" s="15"/>
      <c r="K183" s="15"/>
      <c r="L183" s="8"/>
      <c r="M183" s="8"/>
      <c r="N183" s="8"/>
      <c r="O183" s="8"/>
      <c r="P183" s="8"/>
      <c r="Q183" s="8"/>
      <c r="R183" s="8"/>
      <c r="S183" s="8"/>
      <c r="T183" s="8"/>
      <c r="U183" s="8"/>
      <c r="V183" s="8"/>
    </row>
    <row r="184" spans="1:22" ht="17" thickBot="1" x14ac:dyDescent="0.25">
      <c r="A184" s="387"/>
      <c r="B184" s="275"/>
      <c r="C184" s="15"/>
      <c r="D184" s="15"/>
      <c r="E184" s="15"/>
      <c r="F184" s="15"/>
      <c r="G184" s="15"/>
      <c r="H184" s="15"/>
      <c r="I184" s="15"/>
      <c r="J184" s="15"/>
      <c r="K184" s="15"/>
      <c r="L184" s="8"/>
      <c r="M184" s="8"/>
      <c r="N184" s="8"/>
      <c r="O184" s="8"/>
      <c r="P184" s="8"/>
      <c r="Q184" s="8"/>
      <c r="R184" s="8"/>
      <c r="S184" s="8"/>
      <c r="T184" s="8"/>
      <c r="U184" s="8"/>
      <c r="V184" s="8"/>
    </row>
    <row r="185" spans="1:22" ht="67.5" customHeight="1" thickBot="1" x14ac:dyDescent="0.25">
      <c r="A185" s="231">
        <v>2</v>
      </c>
      <c r="B185" s="265" t="s">
        <v>232</v>
      </c>
      <c r="C185" s="15"/>
      <c r="D185" s="15"/>
      <c r="E185" s="15"/>
      <c r="F185" s="15"/>
      <c r="G185" s="15"/>
      <c r="H185" s="15"/>
      <c r="I185" s="15"/>
      <c r="J185" s="15"/>
      <c r="K185" s="15"/>
      <c r="L185" s="8"/>
      <c r="M185" s="8"/>
      <c r="N185" s="8"/>
      <c r="O185" s="8"/>
      <c r="P185" s="8"/>
      <c r="Q185" s="8"/>
      <c r="R185" s="8"/>
      <c r="S185" s="8"/>
      <c r="T185" s="8"/>
      <c r="U185" s="8"/>
      <c r="V185" s="8"/>
    </row>
    <row r="186" spans="1:22" ht="17" thickBot="1" x14ac:dyDescent="0.25">
      <c r="A186" s="387"/>
      <c r="B186" s="276"/>
      <c r="C186" s="15"/>
      <c r="D186" s="15"/>
      <c r="E186" s="15"/>
      <c r="F186" s="15"/>
      <c r="G186" s="15"/>
      <c r="H186" s="15"/>
      <c r="I186" s="15"/>
      <c r="J186" s="15"/>
      <c r="K186" s="15"/>
      <c r="L186" s="8"/>
      <c r="M186" s="8"/>
      <c r="N186" s="8"/>
      <c r="O186" s="8"/>
      <c r="P186" s="8"/>
      <c r="Q186" s="8"/>
      <c r="R186" s="8"/>
      <c r="S186" s="8"/>
      <c r="T186" s="8"/>
      <c r="U186" s="8"/>
      <c r="V186" s="8"/>
    </row>
    <row r="187" spans="1:22" ht="77.25" customHeight="1" thickBot="1" x14ac:dyDescent="0.25">
      <c r="A187" s="231">
        <v>3</v>
      </c>
      <c r="B187" s="265" t="s">
        <v>313</v>
      </c>
      <c r="C187" s="15"/>
      <c r="D187" s="15"/>
      <c r="E187" s="15"/>
      <c r="F187" s="15"/>
      <c r="G187" s="15"/>
      <c r="H187" s="15"/>
      <c r="I187" s="15"/>
      <c r="J187" s="15"/>
      <c r="K187" s="15"/>
      <c r="L187" s="8"/>
      <c r="M187" s="8"/>
      <c r="N187" s="8"/>
      <c r="O187" s="8"/>
      <c r="P187" s="8"/>
      <c r="Q187" s="8"/>
      <c r="R187" s="8"/>
      <c r="S187" s="8"/>
      <c r="T187" s="8"/>
      <c r="U187" s="8"/>
      <c r="V187" s="8"/>
    </row>
    <row r="188" spans="1:22" ht="16" x14ac:dyDescent="0.2">
      <c r="A188" s="387"/>
      <c r="B188" s="387"/>
      <c r="C188" s="15"/>
      <c r="D188" s="15"/>
      <c r="E188" s="15"/>
      <c r="F188" s="15"/>
      <c r="G188" s="15"/>
      <c r="H188" s="15"/>
      <c r="I188" s="15"/>
      <c r="J188" s="15"/>
      <c r="K188" s="15"/>
      <c r="L188" s="8"/>
      <c r="M188" s="8"/>
      <c r="N188" s="8"/>
      <c r="O188" s="8"/>
      <c r="P188" s="8"/>
      <c r="Q188" s="8"/>
      <c r="R188" s="8"/>
      <c r="S188" s="8"/>
      <c r="T188" s="8"/>
      <c r="U188" s="8"/>
      <c r="V188" s="8"/>
    </row>
    <row r="189" spans="1:22" ht="16" x14ac:dyDescent="0.2">
      <c r="A189" s="387"/>
      <c r="B189" s="277" t="s">
        <v>60</v>
      </c>
      <c r="C189" s="230"/>
      <c r="D189" s="230"/>
      <c r="E189" s="387"/>
      <c r="F189" s="15"/>
      <c r="G189" s="15"/>
      <c r="H189" s="15"/>
      <c r="I189" s="15"/>
      <c r="J189" s="15"/>
      <c r="K189" s="15"/>
      <c r="L189" s="8"/>
      <c r="M189" s="8"/>
      <c r="N189" s="8"/>
      <c r="O189" s="8"/>
      <c r="P189" s="8"/>
      <c r="Q189" s="8"/>
      <c r="R189" s="8"/>
      <c r="S189" s="8"/>
      <c r="T189" s="8"/>
      <c r="U189" s="8"/>
      <c r="V189" s="8"/>
    </row>
    <row r="190" spans="1:22" ht="16" x14ac:dyDescent="0.2">
      <c r="A190" s="387"/>
      <c r="B190" s="246" t="s">
        <v>61</v>
      </c>
      <c r="C190" s="230"/>
      <c r="D190" s="230"/>
      <c r="E190" s="387"/>
      <c r="F190" s="15"/>
      <c r="G190" s="15"/>
      <c r="H190" s="15"/>
      <c r="I190" s="15"/>
      <c r="J190" s="15"/>
      <c r="K190" s="15"/>
      <c r="L190" s="8"/>
      <c r="M190" s="8"/>
      <c r="N190" s="8"/>
      <c r="O190" s="8"/>
      <c r="P190" s="8"/>
      <c r="Q190" s="8"/>
      <c r="R190" s="8"/>
      <c r="S190" s="8"/>
      <c r="T190" s="8"/>
      <c r="U190" s="8"/>
      <c r="V190" s="8"/>
    </row>
    <row r="191" spans="1:22" ht="16" x14ac:dyDescent="0.2">
      <c r="A191" s="387"/>
      <c r="B191" s="230"/>
      <c r="C191" s="230"/>
      <c r="D191" s="230"/>
      <c r="E191" s="387"/>
      <c r="F191" s="15"/>
      <c r="G191" s="15"/>
      <c r="H191" s="15"/>
      <c r="I191" s="15"/>
      <c r="J191" s="15"/>
      <c r="K191" s="15"/>
      <c r="L191" s="8"/>
      <c r="M191" s="8"/>
      <c r="N191" s="8"/>
      <c r="O191" s="8"/>
      <c r="P191" s="8"/>
      <c r="Q191" s="8"/>
      <c r="R191" s="8"/>
      <c r="S191" s="8"/>
      <c r="T191" s="8"/>
      <c r="U191" s="8"/>
      <c r="V191" s="8"/>
    </row>
    <row r="192" spans="1:22" ht="16" x14ac:dyDescent="0.2">
      <c r="A192" s="387"/>
      <c r="B192" s="277" t="s">
        <v>62</v>
      </c>
      <c r="C192" s="230"/>
      <c r="D192" s="230"/>
      <c r="E192" s="387"/>
      <c r="F192" s="15"/>
      <c r="G192" s="15"/>
      <c r="H192" s="15"/>
      <c r="I192" s="15"/>
      <c r="J192" s="15"/>
      <c r="K192" s="15"/>
      <c r="L192" s="8"/>
      <c r="M192" s="8"/>
      <c r="N192" s="8"/>
      <c r="O192" s="8"/>
      <c r="P192" s="8"/>
      <c r="Q192" s="8"/>
      <c r="R192" s="8"/>
      <c r="S192" s="8"/>
      <c r="T192" s="8"/>
      <c r="U192" s="8"/>
      <c r="V192" s="8"/>
    </row>
    <row r="193" spans="1:22" ht="16" x14ac:dyDescent="0.2">
      <c r="A193" s="387"/>
      <c r="B193" s="246" t="s">
        <v>63</v>
      </c>
      <c r="C193" s="230"/>
      <c r="D193" s="230"/>
      <c r="E193" s="387"/>
      <c r="F193" s="15"/>
      <c r="G193" s="15"/>
      <c r="H193" s="15"/>
      <c r="I193" s="15"/>
      <c r="J193" s="15"/>
      <c r="K193" s="15"/>
      <c r="L193" s="8"/>
      <c r="M193" s="8"/>
      <c r="N193" s="8"/>
      <c r="O193" s="8"/>
      <c r="P193" s="8"/>
      <c r="Q193" s="8"/>
      <c r="R193" s="8"/>
      <c r="S193" s="8"/>
      <c r="T193" s="8"/>
      <c r="U193" s="8"/>
      <c r="V193" s="8"/>
    </row>
    <row r="194" spans="1:22" ht="17" thickBot="1" x14ac:dyDescent="0.25">
      <c r="A194" s="387"/>
      <c r="B194" s="230"/>
      <c r="C194" s="230"/>
      <c r="D194" s="230"/>
      <c r="E194" s="387"/>
      <c r="F194" s="15"/>
      <c r="G194" s="15"/>
      <c r="H194" s="15"/>
      <c r="I194" s="15"/>
      <c r="J194" s="15"/>
      <c r="K194" s="15"/>
      <c r="L194" s="8"/>
      <c r="M194" s="8"/>
      <c r="N194" s="8"/>
      <c r="O194" s="8"/>
      <c r="P194" s="8"/>
      <c r="Q194" s="8"/>
      <c r="R194" s="8"/>
      <c r="S194" s="8"/>
      <c r="T194" s="8"/>
      <c r="U194" s="8"/>
      <c r="V194" s="8"/>
    </row>
    <row r="195" spans="1:22" ht="17" thickBot="1" x14ac:dyDescent="0.25">
      <c r="A195" s="387"/>
      <c r="B195" s="253" t="s">
        <v>49</v>
      </c>
      <c r="C195" s="230"/>
      <c r="D195" s="235"/>
      <c r="E195" s="387"/>
      <c r="F195" s="15"/>
      <c r="G195" s="15"/>
      <c r="H195" s="15"/>
      <c r="I195" s="15"/>
      <c r="J195" s="15"/>
      <c r="K195" s="15"/>
      <c r="L195" s="8"/>
      <c r="M195" s="8"/>
      <c r="N195" s="8"/>
      <c r="O195" s="8"/>
      <c r="P195" s="8"/>
      <c r="Q195" s="8"/>
      <c r="R195" s="8"/>
      <c r="S195" s="8"/>
      <c r="T195" s="8"/>
      <c r="U195" s="8"/>
      <c r="V195" s="8"/>
    </row>
    <row r="196" spans="1:22" ht="17" thickBot="1" x14ac:dyDescent="0.25">
      <c r="A196" s="387"/>
      <c r="B196" s="272"/>
      <c r="C196" s="235"/>
      <c r="D196" s="235"/>
      <c r="E196" s="387"/>
      <c r="F196" s="15"/>
      <c r="G196" s="15"/>
      <c r="H196" s="15"/>
      <c r="I196" s="15"/>
      <c r="J196" s="15"/>
      <c r="K196" s="15"/>
      <c r="L196" s="8"/>
      <c r="M196" s="8"/>
      <c r="N196" s="8"/>
      <c r="O196" s="8"/>
      <c r="P196" s="8"/>
      <c r="Q196" s="8"/>
      <c r="R196" s="8"/>
      <c r="S196" s="8"/>
      <c r="T196" s="8"/>
      <c r="U196" s="8"/>
      <c r="V196" s="8"/>
    </row>
    <row r="197" spans="1:22" ht="17" thickBot="1" x14ac:dyDescent="0.25">
      <c r="A197" s="387"/>
      <c r="B197" s="574"/>
      <c r="C197" s="235"/>
      <c r="D197" s="235"/>
      <c r="E197" s="387"/>
      <c r="F197" s="15"/>
      <c r="G197" s="15"/>
      <c r="H197" s="15"/>
      <c r="I197" s="15"/>
      <c r="J197" s="15"/>
      <c r="K197" s="15"/>
      <c r="L197" s="8"/>
      <c r="M197" s="8"/>
      <c r="N197" s="8"/>
      <c r="O197" s="8"/>
      <c r="P197" s="8"/>
      <c r="Q197" s="8"/>
      <c r="R197" s="8"/>
      <c r="S197" s="8"/>
      <c r="T197" s="8"/>
      <c r="U197" s="8"/>
      <c r="V197" s="8"/>
    </row>
    <row r="198" spans="1:22" ht="17" thickBot="1" x14ac:dyDescent="0.25">
      <c r="A198" s="387"/>
      <c r="B198" s="235"/>
      <c r="C198" s="235"/>
      <c r="D198" s="235"/>
      <c r="E198" s="387"/>
      <c r="F198" s="15"/>
      <c r="G198" s="15"/>
      <c r="H198" s="15"/>
      <c r="I198" s="15"/>
      <c r="J198" s="15"/>
      <c r="K198" s="15"/>
      <c r="L198" s="8"/>
      <c r="M198" s="8"/>
      <c r="N198" s="8"/>
      <c r="O198" s="8"/>
      <c r="P198" s="8"/>
      <c r="Q198" s="8"/>
      <c r="R198" s="8"/>
      <c r="S198" s="8"/>
      <c r="T198" s="8"/>
      <c r="U198" s="8"/>
      <c r="V198" s="8"/>
    </row>
    <row r="199" spans="1:22" ht="17" thickBot="1" x14ac:dyDescent="0.25">
      <c r="A199" s="387"/>
      <c r="B199" s="235"/>
      <c r="C199" s="235"/>
      <c r="D199" s="229" t="s">
        <v>64</v>
      </c>
      <c r="E199" s="387"/>
      <c r="F199" s="15"/>
      <c r="G199" s="15"/>
      <c r="H199" s="15"/>
      <c r="I199" s="15"/>
      <c r="J199" s="15"/>
      <c r="K199" s="15"/>
      <c r="L199" s="8"/>
      <c r="M199" s="8"/>
      <c r="N199" s="8"/>
      <c r="O199" s="8"/>
      <c r="P199" s="8"/>
      <c r="Q199" s="8"/>
      <c r="R199" s="8"/>
      <c r="S199" s="8"/>
      <c r="T199" s="8"/>
      <c r="U199" s="8"/>
      <c r="V199" s="8"/>
    </row>
    <row r="200" spans="1:22" ht="17" thickBot="1" x14ac:dyDescent="0.25">
      <c r="A200" s="387"/>
      <c r="B200" s="278" t="s">
        <v>65</v>
      </c>
      <c r="C200" s="230"/>
      <c r="D200" s="230"/>
      <c r="E200" s="387"/>
      <c r="F200" s="15"/>
      <c r="G200" s="15"/>
      <c r="H200" s="15"/>
      <c r="I200" s="15"/>
      <c r="J200" s="15"/>
      <c r="K200" s="15"/>
      <c r="L200" s="8"/>
      <c r="M200" s="8"/>
      <c r="N200" s="8"/>
      <c r="O200" s="8"/>
      <c r="P200" s="8"/>
      <c r="Q200" s="8"/>
      <c r="R200" s="8"/>
      <c r="S200" s="8"/>
      <c r="T200" s="8"/>
      <c r="U200" s="8"/>
      <c r="V200" s="8"/>
    </row>
    <row r="201" spans="1:22" ht="17" thickBot="1" x14ac:dyDescent="0.25">
      <c r="A201" s="387"/>
      <c r="B201" s="577" t="s">
        <v>250</v>
      </c>
      <c r="C201" s="276"/>
      <c r="D201" s="580"/>
      <c r="E201" s="387"/>
      <c r="F201" s="15"/>
      <c r="G201" s="15"/>
      <c r="H201" s="15"/>
      <c r="I201" s="15"/>
      <c r="J201" s="15"/>
      <c r="K201" s="15"/>
      <c r="L201" s="8"/>
      <c r="M201" s="8"/>
      <c r="N201" s="8"/>
      <c r="O201" s="8"/>
      <c r="P201" s="8"/>
      <c r="Q201" s="8"/>
      <c r="R201" s="8"/>
      <c r="S201" s="8"/>
      <c r="T201" s="8"/>
      <c r="U201" s="8"/>
      <c r="V201" s="8"/>
    </row>
    <row r="202" spans="1:22" ht="17" thickBot="1" x14ac:dyDescent="0.25">
      <c r="A202" s="387"/>
      <c r="B202" s="578" t="s">
        <v>363</v>
      </c>
      <c r="C202" s="276"/>
      <c r="D202" s="580"/>
      <c r="E202" s="387"/>
      <c r="F202" s="15"/>
      <c r="G202" s="15"/>
      <c r="H202" s="15"/>
      <c r="I202" s="15"/>
      <c r="J202" s="15"/>
      <c r="K202" s="15"/>
      <c r="L202" s="8"/>
      <c r="M202" s="8"/>
      <c r="N202" s="8"/>
      <c r="O202" s="8"/>
      <c r="P202" s="8"/>
      <c r="Q202" s="8"/>
      <c r="R202" s="8"/>
      <c r="S202" s="8"/>
      <c r="T202" s="8"/>
      <c r="U202" s="8"/>
      <c r="V202" s="8"/>
    </row>
    <row r="203" spans="1:22" ht="17" thickBot="1" x14ac:dyDescent="0.25">
      <c r="A203" s="387"/>
      <c r="B203" s="578" t="s">
        <v>169</v>
      </c>
      <c r="C203" s="276"/>
      <c r="D203" s="580"/>
      <c r="E203" s="387"/>
      <c r="F203" s="15"/>
      <c r="G203" s="15"/>
      <c r="H203" s="15"/>
      <c r="I203" s="15"/>
      <c r="J203" s="15"/>
      <c r="K203" s="15"/>
      <c r="L203" s="8"/>
      <c r="M203" s="8"/>
      <c r="N203" s="8"/>
      <c r="O203" s="8"/>
      <c r="P203" s="8"/>
      <c r="Q203" s="8"/>
      <c r="R203" s="8"/>
      <c r="S203" s="8"/>
      <c r="T203" s="8"/>
      <c r="U203" s="8"/>
      <c r="V203" s="8"/>
    </row>
    <row r="204" spans="1:22" ht="17" thickBot="1" x14ac:dyDescent="0.25">
      <c r="A204" s="387"/>
      <c r="B204" s="578" t="s">
        <v>147</v>
      </c>
      <c r="C204" s="276"/>
      <c r="D204" s="580"/>
      <c r="E204" s="387"/>
      <c r="F204" s="15"/>
      <c r="G204" s="15"/>
      <c r="H204" s="15"/>
      <c r="I204" s="15"/>
      <c r="J204" s="15"/>
      <c r="K204" s="15"/>
      <c r="L204" s="8"/>
      <c r="M204" s="8"/>
      <c r="N204" s="8"/>
      <c r="O204" s="8"/>
      <c r="P204" s="8"/>
      <c r="Q204" s="8"/>
      <c r="R204" s="8"/>
      <c r="S204" s="8"/>
      <c r="T204" s="8"/>
      <c r="U204" s="8"/>
      <c r="V204" s="8"/>
    </row>
    <row r="205" spans="1:22" ht="17" thickBot="1" x14ac:dyDescent="0.25">
      <c r="A205" s="387"/>
      <c r="B205" s="579" t="s">
        <v>255</v>
      </c>
      <c r="C205" s="276"/>
      <c r="D205" s="580"/>
      <c r="E205" s="387"/>
      <c r="F205" s="15"/>
      <c r="G205" s="15"/>
      <c r="H205" s="15"/>
      <c r="I205" s="15"/>
      <c r="J205" s="15"/>
      <c r="K205" s="15"/>
      <c r="L205" s="8"/>
      <c r="M205" s="8"/>
      <c r="N205" s="8"/>
      <c r="O205" s="8"/>
      <c r="P205" s="8"/>
      <c r="Q205" s="8"/>
      <c r="R205" s="8"/>
      <c r="S205" s="8"/>
      <c r="T205" s="8"/>
      <c r="U205" s="8"/>
      <c r="V205" s="8"/>
    </row>
    <row r="206" spans="1:22" ht="16" x14ac:dyDescent="0.2">
      <c r="A206" s="387"/>
      <c r="B206" s="230"/>
      <c r="C206" s="230"/>
      <c r="D206" s="230"/>
      <c r="E206" s="387"/>
      <c r="F206" s="15"/>
      <c r="G206" s="15"/>
      <c r="H206" s="15"/>
      <c r="I206" s="15"/>
      <c r="J206" s="15"/>
      <c r="K206" s="15"/>
      <c r="L206" s="8"/>
      <c r="M206" s="8"/>
      <c r="N206" s="8"/>
      <c r="O206" s="8"/>
      <c r="P206" s="8"/>
      <c r="Q206" s="8"/>
      <c r="R206" s="8"/>
      <c r="S206" s="8"/>
      <c r="T206" s="8"/>
      <c r="U206" s="8"/>
      <c r="V206" s="8"/>
    </row>
    <row r="207" spans="1:22" ht="17" thickBot="1" x14ac:dyDescent="0.25">
      <c r="A207" s="387"/>
      <c r="B207" s="279" t="s">
        <v>66</v>
      </c>
      <c r="C207" s="230"/>
      <c r="D207" s="230"/>
      <c r="E207" s="387"/>
      <c r="F207" s="15"/>
      <c r="G207" s="15"/>
      <c r="H207" s="15"/>
      <c r="I207" s="15"/>
      <c r="J207" s="15"/>
      <c r="K207" s="15"/>
      <c r="L207" s="8"/>
      <c r="M207" s="8"/>
      <c r="N207" s="8"/>
      <c r="O207" s="8"/>
      <c r="P207" s="8"/>
      <c r="Q207" s="8"/>
      <c r="R207" s="8"/>
      <c r="S207" s="8"/>
      <c r="T207" s="8"/>
      <c r="U207" s="8"/>
      <c r="V207" s="8"/>
    </row>
    <row r="208" spans="1:22" ht="17" thickBot="1" x14ac:dyDescent="0.25">
      <c r="A208" s="387"/>
      <c r="B208" s="577" t="s">
        <v>67</v>
      </c>
      <c r="C208" s="276"/>
      <c r="D208" s="580"/>
      <c r="E208" s="387"/>
      <c r="F208" s="15"/>
      <c r="G208" s="15"/>
      <c r="H208" s="15"/>
      <c r="I208" s="15"/>
      <c r="J208" s="15"/>
      <c r="K208" s="15"/>
      <c r="L208" s="8"/>
      <c r="M208" s="8"/>
      <c r="N208" s="8"/>
      <c r="O208" s="8"/>
      <c r="P208" s="8"/>
      <c r="Q208" s="8"/>
      <c r="R208" s="8"/>
      <c r="S208" s="8"/>
      <c r="T208" s="8"/>
      <c r="U208" s="8"/>
      <c r="V208" s="8"/>
    </row>
    <row r="209" spans="1:22" ht="17" thickBot="1" x14ac:dyDescent="0.25">
      <c r="A209" s="387"/>
      <c r="B209" s="578" t="s">
        <v>68</v>
      </c>
      <c r="C209" s="276"/>
      <c r="D209" s="580"/>
      <c r="E209" s="387"/>
      <c r="F209" s="15"/>
      <c r="G209" s="15"/>
      <c r="H209" s="15"/>
      <c r="I209" s="15"/>
      <c r="J209" s="15"/>
      <c r="K209" s="15"/>
      <c r="L209" s="8"/>
      <c r="M209" s="8"/>
      <c r="N209" s="8"/>
      <c r="O209" s="8"/>
      <c r="P209" s="8"/>
      <c r="Q209" s="8"/>
      <c r="R209" s="8"/>
      <c r="S209" s="8"/>
      <c r="T209" s="8"/>
      <c r="U209" s="8"/>
      <c r="V209" s="8"/>
    </row>
    <row r="210" spans="1:22" ht="17" thickBot="1" x14ac:dyDescent="0.25">
      <c r="A210" s="387"/>
      <c r="B210" s="578" t="s">
        <v>69</v>
      </c>
      <c r="C210" s="276"/>
      <c r="D210" s="580"/>
      <c r="E210" s="387"/>
      <c r="F210" s="15"/>
      <c r="G210" s="15"/>
      <c r="H210" s="15"/>
      <c r="I210" s="15"/>
      <c r="J210" s="15"/>
      <c r="K210" s="15"/>
      <c r="L210" s="8"/>
      <c r="M210" s="8"/>
      <c r="N210" s="8"/>
      <c r="O210" s="8"/>
      <c r="P210" s="8"/>
      <c r="Q210" s="8"/>
      <c r="R210" s="8"/>
      <c r="S210" s="8"/>
      <c r="T210" s="8"/>
      <c r="U210" s="8"/>
      <c r="V210" s="8"/>
    </row>
    <row r="211" spans="1:22" ht="17" thickBot="1" x14ac:dyDescent="0.25">
      <c r="A211" s="387"/>
      <c r="B211" s="578" t="s">
        <v>70</v>
      </c>
      <c r="C211" s="230"/>
      <c r="D211" s="580"/>
      <c r="E211" s="387"/>
      <c r="F211" s="15"/>
      <c r="G211" s="15"/>
      <c r="H211" s="15"/>
      <c r="I211" s="15"/>
      <c r="J211" s="15"/>
      <c r="K211" s="15"/>
      <c r="L211" s="8"/>
      <c r="M211" s="8"/>
      <c r="N211" s="8"/>
      <c r="O211" s="8"/>
      <c r="P211" s="8"/>
      <c r="Q211" s="8"/>
      <c r="R211" s="8"/>
      <c r="S211" s="8"/>
      <c r="T211" s="8"/>
      <c r="U211" s="8"/>
      <c r="V211" s="8"/>
    </row>
    <row r="212" spans="1:22" ht="17" thickBot="1" x14ac:dyDescent="0.25">
      <c r="A212" s="387"/>
      <c r="B212" s="579" t="s">
        <v>71</v>
      </c>
      <c r="C212" s="230"/>
      <c r="D212" s="580"/>
      <c r="E212" s="387"/>
      <c r="F212" s="15"/>
      <c r="G212" s="15"/>
      <c r="H212" s="15"/>
      <c r="I212" s="15"/>
      <c r="J212" s="15"/>
      <c r="K212" s="15"/>
      <c r="L212" s="8"/>
      <c r="M212" s="8"/>
      <c r="N212" s="8"/>
      <c r="O212" s="8"/>
      <c r="P212" s="8"/>
      <c r="Q212" s="8"/>
      <c r="R212" s="8"/>
      <c r="S212" s="8"/>
      <c r="T212" s="8"/>
      <c r="U212" s="8"/>
      <c r="V212" s="8"/>
    </row>
    <row r="213" spans="1:22" ht="16" x14ac:dyDescent="0.2">
      <c r="A213" s="387"/>
      <c r="B213" s="230"/>
      <c r="C213" s="230"/>
      <c r="D213" s="230"/>
      <c r="E213" s="387"/>
      <c r="F213" s="15"/>
      <c r="G213" s="15"/>
      <c r="H213" s="15"/>
      <c r="I213" s="15"/>
      <c r="J213" s="15"/>
      <c r="K213" s="15"/>
      <c r="L213" s="8"/>
      <c r="M213" s="8"/>
      <c r="N213" s="8"/>
      <c r="O213" s="8"/>
      <c r="P213" s="8"/>
      <c r="Q213" s="8"/>
      <c r="R213" s="8"/>
      <c r="S213" s="8"/>
      <c r="T213" s="8"/>
      <c r="U213" s="8"/>
      <c r="V213" s="8"/>
    </row>
    <row r="214" spans="1:22" ht="17" thickBot="1" x14ac:dyDescent="0.25">
      <c r="A214" s="387"/>
      <c r="B214" s="230"/>
      <c r="C214" s="230"/>
      <c r="D214" s="230"/>
      <c r="E214" s="387"/>
      <c r="F214" s="15"/>
      <c r="G214" s="15"/>
      <c r="H214" s="15"/>
      <c r="I214" s="15"/>
      <c r="J214" s="15"/>
      <c r="K214" s="15"/>
      <c r="L214" s="8"/>
      <c r="M214" s="8"/>
      <c r="N214" s="8"/>
      <c r="O214" s="8"/>
      <c r="P214" s="8"/>
      <c r="Q214" s="8"/>
      <c r="R214" s="8"/>
      <c r="S214" s="8"/>
      <c r="T214" s="8"/>
      <c r="U214" s="8"/>
      <c r="V214" s="8"/>
    </row>
    <row r="215" spans="1:22" ht="17" thickBot="1" x14ac:dyDescent="0.25">
      <c r="A215" s="387"/>
      <c r="B215" s="230"/>
      <c r="C215" s="230"/>
      <c r="D215" s="229" t="s">
        <v>64</v>
      </c>
      <c r="E215" s="387"/>
      <c r="F215" s="15"/>
      <c r="G215" s="15"/>
      <c r="H215" s="15"/>
      <c r="I215" s="15"/>
      <c r="J215" s="15"/>
      <c r="K215" s="15"/>
      <c r="L215" s="8"/>
      <c r="M215" s="8"/>
      <c r="N215" s="8"/>
      <c r="O215" s="8"/>
      <c r="P215" s="8"/>
      <c r="Q215" s="8"/>
      <c r="R215" s="8"/>
      <c r="S215" s="8"/>
      <c r="T215" s="8"/>
      <c r="U215" s="8"/>
      <c r="V215" s="8"/>
    </row>
    <row r="216" spans="1:22" ht="17" thickBot="1" x14ac:dyDescent="0.25">
      <c r="A216" s="387"/>
      <c r="B216" s="279" t="s">
        <v>72</v>
      </c>
      <c r="C216" s="230"/>
      <c r="D216" s="230"/>
      <c r="E216" s="387"/>
      <c r="F216" s="15"/>
      <c r="G216" s="15"/>
      <c r="H216" s="15"/>
      <c r="I216" s="15"/>
      <c r="J216" s="15"/>
      <c r="K216" s="15"/>
      <c r="L216" s="8"/>
      <c r="M216" s="8"/>
      <c r="N216" s="8"/>
      <c r="O216" s="8"/>
      <c r="P216" s="8"/>
      <c r="Q216" s="8"/>
      <c r="R216" s="8"/>
      <c r="S216" s="8"/>
      <c r="T216" s="8"/>
      <c r="U216" s="8"/>
      <c r="V216" s="8"/>
    </row>
    <row r="217" spans="1:22" ht="17" thickBot="1" x14ac:dyDescent="0.25">
      <c r="A217" s="387"/>
      <c r="B217" s="577" t="s">
        <v>24</v>
      </c>
      <c r="C217" s="230"/>
      <c r="D217" s="580"/>
      <c r="E217" s="387"/>
      <c r="F217" s="15"/>
      <c r="G217" s="15"/>
      <c r="H217" s="15"/>
      <c r="I217" s="15"/>
      <c r="J217" s="15"/>
      <c r="K217" s="15"/>
      <c r="L217" s="8"/>
      <c r="M217" s="8"/>
      <c r="N217" s="8"/>
      <c r="O217" s="8"/>
      <c r="P217" s="8"/>
      <c r="Q217" s="8"/>
      <c r="R217" s="8"/>
      <c r="S217" s="8"/>
      <c r="T217" s="8"/>
      <c r="U217" s="8"/>
      <c r="V217" s="8"/>
    </row>
    <row r="218" spans="1:22" ht="17" thickBot="1" x14ac:dyDescent="0.25">
      <c r="A218" s="387"/>
      <c r="B218" s="578" t="s">
        <v>25</v>
      </c>
      <c r="C218" s="230"/>
      <c r="D218" s="580"/>
      <c r="E218" s="387"/>
      <c r="F218" s="15"/>
      <c r="G218" s="15"/>
      <c r="H218" s="15"/>
      <c r="I218" s="15"/>
      <c r="J218" s="15"/>
      <c r="K218" s="15"/>
      <c r="L218" s="8"/>
      <c r="M218" s="8"/>
      <c r="N218" s="8"/>
      <c r="O218" s="8"/>
      <c r="P218" s="8"/>
      <c r="Q218" s="8"/>
      <c r="R218" s="8"/>
      <c r="S218" s="8"/>
      <c r="T218" s="8"/>
      <c r="U218" s="8"/>
      <c r="V218" s="8"/>
    </row>
    <row r="219" spans="1:22" ht="17" thickBot="1" x14ac:dyDescent="0.25">
      <c r="A219" s="387"/>
      <c r="B219" s="578" t="s">
        <v>23</v>
      </c>
      <c r="C219" s="230"/>
      <c r="D219" s="580"/>
      <c r="E219" s="387"/>
      <c r="F219" s="15"/>
      <c r="G219" s="15"/>
      <c r="H219" s="15"/>
      <c r="I219" s="15"/>
      <c r="J219" s="15"/>
      <c r="K219" s="15"/>
      <c r="L219" s="8"/>
      <c r="M219" s="8"/>
      <c r="N219" s="8"/>
      <c r="O219" s="8"/>
      <c r="P219" s="8"/>
      <c r="Q219" s="8"/>
      <c r="R219" s="8"/>
      <c r="S219" s="8"/>
      <c r="T219" s="8"/>
      <c r="U219" s="8"/>
      <c r="V219" s="8"/>
    </row>
    <row r="220" spans="1:22" ht="17" thickBot="1" x14ac:dyDescent="0.25">
      <c r="A220" s="387"/>
      <c r="B220" s="578" t="s">
        <v>364</v>
      </c>
      <c r="C220" s="230"/>
      <c r="D220" s="580"/>
      <c r="E220" s="387"/>
      <c r="F220" s="15"/>
      <c r="G220" s="15"/>
      <c r="H220" s="15"/>
      <c r="I220" s="15"/>
      <c r="J220" s="15"/>
      <c r="K220" s="15"/>
      <c r="L220" s="8"/>
      <c r="M220" s="8"/>
      <c r="N220" s="8"/>
      <c r="O220" s="8"/>
      <c r="P220" s="8"/>
      <c r="Q220" s="8"/>
      <c r="R220" s="8"/>
      <c r="S220" s="8"/>
      <c r="T220" s="8"/>
      <c r="U220" s="8"/>
      <c r="V220" s="8"/>
    </row>
    <row r="221" spans="1:22" ht="17" thickBot="1" x14ac:dyDescent="0.25">
      <c r="A221" s="387"/>
      <c r="B221" s="579" t="s">
        <v>73</v>
      </c>
      <c r="C221" s="230"/>
      <c r="D221" s="580"/>
      <c r="E221" s="387"/>
      <c r="F221" s="15"/>
      <c r="G221" s="15"/>
      <c r="H221" s="15"/>
      <c r="I221" s="15"/>
      <c r="J221" s="15"/>
      <c r="K221" s="15"/>
      <c r="L221" s="8"/>
      <c r="M221" s="8"/>
      <c r="N221" s="8"/>
      <c r="O221" s="8"/>
      <c r="P221" s="8"/>
      <c r="Q221" s="8"/>
      <c r="R221" s="8"/>
      <c r="S221" s="8"/>
      <c r="T221" s="8"/>
      <c r="U221" s="8"/>
      <c r="V221" s="8"/>
    </row>
    <row r="222" spans="1:22" ht="16" x14ac:dyDescent="0.2">
      <c r="A222" s="387"/>
      <c r="B222" s="230"/>
      <c r="C222" s="230"/>
      <c r="D222" s="230"/>
      <c r="E222" s="387"/>
      <c r="F222" s="15"/>
      <c r="G222" s="15"/>
      <c r="H222" s="15"/>
      <c r="I222" s="15"/>
      <c r="J222" s="15"/>
      <c r="K222" s="15"/>
      <c r="L222" s="8"/>
      <c r="M222" s="8"/>
      <c r="N222" s="8"/>
      <c r="O222" s="8"/>
      <c r="P222" s="8"/>
      <c r="Q222" s="8"/>
      <c r="R222" s="8"/>
      <c r="S222" s="8"/>
      <c r="T222" s="8"/>
      <c r="U222" s="8"/>
      <c r="V222" s="8"/>
    </row>
    <row r="223" spans="1:22" ht="17" thickBot="1" x14ac:dyDescent="0.25">
      <c r="A223" s="387"/>
      <c r="B223" s="279" t="s">
        <v>74</v>
      </c>
      <c r="C223" s="230"/>
      <c r="D223" s="230"/>
      <c r="E223" s="387"/>
      <c r="F223" s="15"/>
      <c r="G223" s="15"/>
      <c r="H223" s="15"/>
      <c r="I223" s="15"/>
      <c r="J223" s="15"/>
      <c r="K223" s="15"/>
      <c r="L223" s="8"/>
      <c r="M223" s="8"/>
      <c r="N223" s="8"/>
      <c r="O223" s="8"/>
      <c r="P223" s="8"/>
      <c r="Q223" s="8"/>
      <c r="R223" s="8"/>
      <c r="S223" s="8"/>
      <c r="T223" s="8"/>
      <c r="U223" s="8"/>
      <c r="V223" s="8"/>
    </row>
    <row r="224" spans="1:22" ht="17" thickBot="1" x14ac:dyDescent="0.25">
      <c r="A224" s="387"/>
      <c r="B224" s="577" t="s">
        <v>75</v>
      </c>
      <c r="C224" s="230"/>
      <c r="D224" s="580"/>
      <c r="E224" s="387"/>
      <c r="F224" s="15"/>
      <c r="G224" s="15"/>
      <c r="H224" s="15"/>
      <c r="I224" s="15"/>
      <c r="J224" s="15"/>
      <c r="K224" s="15"/>
      <c r="L224" s="8"/>
      <c r="M224" s="8"/>
      <c r="N224" s="8"/>
      <c r="O224" s="8"/>
      <c r="P224" s="8"/>
      <c r="Q224" s="8"/>
      <c r="R224" s="8"/>
      <c r="S224" s="8"/>
      <c r="T224" s="8"/>
      <c r="U224" s="8"/>
      <c r="V224" s="8"/>
    </row>
    <row r="225" spans="1:22" ht="17" thickBot="1" x14ac:dyDescent="0.25">
      <c r="A225" s="387"/>
      <c r="B225" s="578" t="s">
        <v>76</v>
      </c>
      <c r="C225" s="230"/>
      <c r="D225" s="580"/>
      <c r="E225" s="387"/>
      <c r="F225" s="15"/>
      <c r="G225" s="15"/>
      <c r="H225" s="15"/>
      <c r="I225" s="15"/>
      <c r="J225" s="15"/>
      <c r="K225" s="15"/>
      <c r="L225" s="8"/>
      <c r="M225" s="8"/>
      <c r="N225" s="8"/>
      <c r="O225" s="8"/>
      <c r="P225" s="8"/>
      <c r="Q225" s="8"/>
      <c r="R225" s="8"/>
      <c r="S225" s="8"/>
      <c r="T225" s="8"/>
      <c r="U225" s="8"/>
      <c r="V225" s="8"/>
    </row>
    <row r="226" spans="1:22" ht="17" thickBot="1" x14ac:dyDescent="0.25">
      <c r="A226" s="387"/>
      <c r="B226" s="578" t="s">
        <v>77</v>
      </c>
      <c r="C226" s="230"/>
      <c r="D226" s="580"/>
      <c r="E226" s="387"/>
      <c r="F226" s="15"/>
      <c r="G226" s="15"/>
      <c r="H226" s="15"/>
      <c r="I226" s="15"/>
      <c r="J226" s="15"/>
      <c r="K226" s="15"/>
      <c r="L226" s="8"/>
      <c r="M226" s="8"/>
      <c r="N226" s="8"/>
      <c r="O226" s="8"/>
      <c r="P226" s="8"/>
      <c r="Q226" s="8"/>
      <c r="R226" s="8"/>
      <c r="S226" s="8"/>
      <c r="T226" s="8"/>
      <c r="U226" s="8"/>
      <c r="V226" s="8"/>
    </row>
    <row r="227" spans="1:22" ht="17" thickBot="1" x14ac:dyDescent="0.25">
      <c r="A227" s="387"/>
      <c r="B227" s="578" t="s">
        <v>78</v>
      </c>
      <c r="C227" s="230"/>
      <c r="D227" s="580"/>
      <c r="E227" s="387"/>
      <c r="F227" s="15"/>
      <c r="G227" s="15"/>
      <c r="H227" s="15"/>
      <c r="I227" s="15"/>
      <c r="J227" s="15"/>
      <c r="K227" s="15"/>
      <c r="L227" s="8"/>
      <c r="M227" s="8"/>
      <c r="N227" s="8"/>
      <c r="O227" s="8"/>
      <c r="P227" s="8"/>
      <c r="Q227" s="8"/>
      <c r="R227" s="8"/>
      <c r="S227" s="8"/>
      <c r="T227" s="8"/>
      <c r="U227" s="8"/>
      <c r="V227" s="8"/>
    </row>
    <row r="228" spans="1:22" ht="17" thickBot="1" x14ac:dyDescent="0.25">
      <c r="A228" s="387"/>
      <c r="B228" s="579" t="s">
        <v>79</v>
      </c>
      <c r="C228" s="230"/>
      <c r="D228" s="580"/>
      <c r="E228" s="387"/>
      <c r="F228" s="15"/>
      <c r="G228" s="15"/>
      <c r="H228" s="15"/>
      <c r="I228" s="15"/>
      <c r="J228" s="15"/>
      <c r="K228" s="15"/>
      <c r="L228" s="8"/>
      <c r="M228" s="8"/>
      <c r="N228" s="8"/>
      <c r="O228" s="8"/>
      <c r="P228" s="8"/>
      <c r="Q228" s="8"/>
      <c r="R228" s="8"/>
      <c r="S228" s="8"/>
      <c r="T228" s="8"/>
      <c r="U228" s="8"/>
      <c r="V228" s="8"/>
    </row>
    <row r="229" spans="1:22" ht="17" thickBot="1" x14ac:dyDescent="0.25">
      <c r="A229" s="387"/>
      <c r="B229" s="387"/>
      <c r="C229" s="387"/>
      <c r="D229" s="387"/>
      <c r="E229" s="387"/>
      <c r="F229" s="15"/>
      <c r="G229" s="15"/>
      <c r="H229" s="15"/>
      <c r="I229" s="15"/>
      <c r="J229" s="15"/>
      <c r="K229" s="15"/>
      <c r="L229" s="8"/>
      <c r="M229" s="8"/>
      <c r="N229" s="8"/>
      <c r="O229" s="8"/>
      <c r="P229" s="8"/>
      <c r="Q229" s="8"/>
      <c r="R229" s="8"/>
      <c r="S229" s="8"/>
      <c r="T229" s="8"/>
      <c r="U229" s="8"/>
      <c r="V229" s="8"/>
    </row>
    <row r="230" spans="1:22" ht="16" x14ac:dyDescent="0.2">
      <c r="A230" s="387"/>
      <c r="B230" s="280" t="s">
        <v>84</v>
      </c>
      <c r="C230" s="387"/>
      <c r="D230" s="281">
        <f>SUM(D208:D212)/5+SUM(D217:D221)/5</f>
        <v>0</v>
      </c>
      <c r="E230" s="387"/>
      <c r="F230" s="15"/>
      <c r="G230" s="15"/>
      <c r="H230" s="15"/>
      <c r="I230" s="15"/>
      <c r="J230" s="15"/>
      <c r="K230" s="15"/>
      <c r="L230" s="8"/>
      <c r="M230" s="8"/>
      <c r="N230" s="8"/>
      <c r="O230" s="8"/>
      <c r="P230" s="8"/>
      <c r="Q230" s="8"/>
      <c r="R230" s="8"/>
      <c r="S230" s="8"/>
      <c r="T230" s="8"/>
      <c r="U230" s="8"/>
      <c r="V230" s="8"/>
    </row>
    <row r="231" spans="1:22" ht="17" thickBot="1" x14ac:dyDescent="0.25">
      <c r="A231" s="387"/>
      <c r="B231" s="282" t="s">
        <v>85</v>
      </c>
      <c r="C231" s="387"/>
      <c r="D231" s="283">
        <f>SUM(D201:D205)/5+SUM(D224:D228)/5</f>
        <v>0</v>
      </c>
      <c r="E231" s="387"/>
      <c r="F231" s="15"/>
      <c r="G231" s="15"/>
      <c r="H231" s="15"/>
      <c r="I231" s="15"/>
      <c r="J231" s="15"/>
      <c r="K231" s="15"/>
      <c r="L231" s="8"/>
      <c r="M231" s="8"/>
      <c r="N231" s="8"/>
      <c r="O231" s="8"/>
      <c r="P231" s="8"/>
      <c r="Q231" s="8"/>
      <c r="R231" s="8"/>
      <c r="S231" s="8"/>
      <c r="T231" s="8"/>
      <c r="U231" s="8"/>
      <c r="V231" s="8"/>
    </row>
    <row r="232" spans="1:22" ht="17" thickBot="1" x14ac:dyDescent="0.25">
      <c r="A232" s="387"/>
      <c r="B232" s="387"/>
      <c r="C232" s="387"/>
      <c r="D232" s="387"/>
      <c r="E232" s="387"/>
      <c r="F232" s="15"/>
      <c r="G232" s="15"/>
      <c r="H232" s="15"/>
      <c r="I232" s="15"/>
      <c r="J232" s="15"/>
      <c r="K232" s="15"/>
      <c r="L232" s="8"/>
      <c r="M232" s="8"/>
      <c r="N232" s="8"/>
      <c r="O232" s="8"/>
      <c r="P232" s="8"/>
      <c r="Q232" s="8"/>
      <c r="R232" s="8"/>
      <c r="S232" s="8"/>
      <c r="T232" s="8"/>
      <c r="U232" s="8"/>
      <c r="V232" s="8"/>
    </row>
    <row r="233" spans="1:22" ht="17" thickBot="1" x14ac:dyDescent="0.25">
      <c r="A233" s="387"/>
      <c r="B233" s="574"/>
      <c r="C233" s="387"/>
      <c r="D233" s="387"/>
      <c r="E233" s="387"/>
      <c r="F233" s="15"/>
      <c r="G233" s="15"/>
      <c r="H233" s="15"/>
      <c r="I233" s="15"/>
      <c r="J233" s="15"/>
      <c r="K233" s="15"/>
      <c r="L233" s="8"/>
      <c r="M233" s="8"/>
      <c r="N233" s="8"/>
      <c r="O233" s="8"/>
      <c r="P233" s="8"/>
      <c r="Q233" s="8"/>
      <c r="R233" s="8"/>
      <c r="S233" s="8"/>
      <c r="T233" s="8"/>
      <c r="U233" s="8"/>
      <c r="V233" s="8"/>
    </row>
    <row r="234" spans="1:22" ht="17" thickBot="1" x14ac:dyDescent="0.25">
      <c r="A234" s="387"/>
      <c r="B234" s="387"/>
      <c r="C234" s="387"/>
      <c r="D234" s="387"/>
      <c r="E234" s="387"/>
      <c r="F234" s="15"/>
      <c r="G234" s="15"/>
      <c r="H234" s="15"/>
      <c r="I234" s="15"/>
      <c r="J234" s="15"/>
      <c r="K234" s="15"/>
      <c r="L234" s="8"/>
      <c r="M234" s="8"/>
      <c r="N234" s="8"/>
      <c r="O234" s="8"/>
      <c r="P234" s="8"/>
      <c r="Q234" s="8"/>
      <c r="R234" s="8"/>
      <c r="S234" s="8"/>
      <c r="T234" s="8"/>
      <c r="U234" s="8"/>
      <c r="V234" s="8"/>
    </row>
    <row r="235" spans="1:22" ht="16" x14ac:dyDescent="0.2">
      <c r="A235" s="387"/>
      <c r="B235" s="284" t="s">
        <v>80</v>
      </c>
      <c r="C235" s="387"/>
      <c r="D235" s="582"/>
      <c r="E235" s="387"/>
      <c r="F235" s="15"/>
      <c r="G235" s="15"/>
      <c r="H235" s="15"/>
      <c r="I235" s="15"/>
      <c r="J235" s="15"/>
      <c r="K235" s="15"/>
      <c r="L235" s="8"/>
      <c r="M235" s="8"/>
      <c r="N235" s="8"/>
      <c r="O235" s="8"/>
      <c r="P235" s="8"/>
      <c r="Q235" s="8"/>
      <c r="R235" s="8"/>
      <c r="S235" s="8"/>
      <c r="T235" s="8"/>
      <c r="U235" s="8"/>
      <c r="V235" s="8"/>
    </row>
    <row r="236" spans="1:22" ht="16" x14ac:dyDescent="0.2">
      <c r="A236" s="387"/>
      <c r="B236" s="285" t="s">
        <v>81</v>
      </c>
      <c r="C236" s="387"/>
      <c r="D236" s="583"/>
      <c r="E236" s="387"/>
      <c r="F236" s="15"/>
      <c r="G236" s="15"/>
      <c r="H236" s="15"/>
      <c r="I236" s="15"/>
      <c r="J236" s="15"/>
      <c r="K236" s="15"/>
      <c r="L236" s="8"/>
      <c r="M236" s="8"/>
      <c r="N236" s="8"/>
      <c r="O236" s="8"/>
      <c r="P236" s="8"/>
      <c r="Q236" s="8"/>
      <c r="R236" s="8"/>
      <c r="S236" s="8"/>
      <c r="T236" s="8"/>
      <c r="U236" s="8"/>
      <c r="V236" s="8"/>
    </row>
    <row r="237" spans="1:22" ht="16" x14ac:dyDescent="0.2">
      <c r="A237" s="387"/>
      <c r="B237" s="285" t="s">
        <v>82</v>
      </c>
      <c r="C237" s="387"/>
      <c r="D237" s="583"/>
      <c r="E237" s="387"/>
      <c r="F237" s="15"/>
      <c r="G237" s="15"/>
      <c r="H237" s="15"/>
      <c r="I237" s="15"/>
      <c r="J237" s="15"/>
      <c r="K237" s="15"/>
      <c r="L237" s="8"/>
      <c r="M237" s="8"/>
      <c r="N237" s="8"/>
      <c r="O237" s="8"/>
      <c r="P237" s="8"/>
      <c r="Q237" s="8"/>
      <c r="R237" s="8"/>
      <c r="S237" s="8"/>
      <c r="T237" s="8"/>
      <c r="U237" s="8"/>
      <c r="V237" s="8"/>
    </row>
    <row r="238" spans="1:22" ht="17" thickBot="1" x14ac:dyDescent="0.25">
      <c r="A238" s="387"/>
      <c r="B238" s="286" t="s">
        <v>83</v>
      </c>
      <c r="C238" s="387"/>
      <c r="D238" s="583"/>
      <c r="E238" s="387"/>
      <c r="F238" s="15"/>
      <c r="G238" s="15"/>
      <c r="H238" s="15"/>
      <c r="I238" s="15"/>
      <c r="J238" s="15"/>
      <c r="K238" s="15"/>
      <c r="L238" s="8"/>
      <c r="M238" s="8"/>
      <c r="N238" s="8"/>
      <c r="O238" s="8"/>
      <c r="P238" s="8"/>
      <c r="Q238" s="8"/>
      <c r="R238" s="8"/>
      <c r="S238" s="8"/>
      <c r="T238" s="8"/>
      <c r="U238" s="8"/>
      <c r="V238" s="8"/>
    </row>
    <row r="239" spans="1:22" ht="17" thickBot="1" x14ac:dyDescent="0.25">
      <c r="A239" s="387"/>
      <c r="B239" s="387"/>
      <c r="C239" s="387"/>
      <c r="D239" s="387"/>
      <c r="E239" s="387"/>
      <c r="F239" s="15"/>
      <c r="G239" s="15"/>
      <c r="H239" s="15"/>
      <c r="I239" s="15"/>
      <c r="J239" s="15"/>
      <c r="K239" s="15"/>
      <c r="L239" s="8"/>
      <c r="M239" s="8"/>
      <c r="N239" s="8"/>
      <c r="O239" s="8"/>
      <c r="P239" s="8"/>
      <c r="Q239" s="8"/>
      <c r="R239" s="8"/>
      <c r="S239" s="8"/>
      <c r="T239" s="8"/>
      <c r="U239" s="8"/>
      <c r="V239" s="8"/>
    </row>
    <row r="240" spans="1:22" ht="16" x14ac:dyDescent="0.2">
      <c r="A240" s="387"/>
      <c r="B240" s="280" t="s">
        <v>86</v>
      </c>
      <c r="C240" s="387"/>
      <c r="D240" s="281">
        <f>D236+D237</f>
        <v>0</v>
      </c>
      <c r="E240" s="387"/>
      <c r="F240" s="15"/>
      <c r="G240" s="15"/>
      <c r="H240" s="15"/>
      <c r="I240" s="15"/>
      <c r="J240" s="15"/>
      <c r="K240" s="15"/>
      <c r="L240" s="8"/>
      <c r="M240" s="8"/>
      <c r="N240" s="8"/>
      <c r="O240" s="8"/>
      <c r="P240" s="8"/>
      <c r="Q240" s="8"/>
      <c r="R240" s="8"/>
      <c r="S240" s="8"/>
      <c r="T240" s="8"/>
      <c r="U240" s="8"/>
      <c r="V240" s="8"/>
    </row>
    <row r="241" spans="1:22" ht="17" thickBot="1" x14ac:dyDescent="0.25">
      <c r="A241" s="387"/>
      <c r="B241" s="282" t="s">
        <v>89</v>
      </c>
      <c r="C241" s="387"/>
      <c r="D241" s="283">
        <f>D235+D238</f>
        <v>0</v>
      </c>
      <c r="E241" s="387"/>
      <c r="F241" s="15"/>
      <c r="G241" s="15"/>
      <c r="H241" s="15"/>
      <c r="I241" s="15"/>
      <c r="J241" s="15"/>
      <c r="K241" s="15"/>
      <c r="L241" s="8"/>
      <c r="M241" s="8"/>
      <c r="N241" s="8"/>
      <c r="O241" s="8"/>
      <c r="P241" s="8"/>
      <c r="Q241" s="8"/>
      <c r="R241" s="8"/>
      <c r="S241" s="8"/>
      <c r="T241" s="8"/>
      <c r="U241" s="8"/>
      <c r="V241" s="8"/>
    </row>
    <row r="242" spans="1:22" ht="17" thickBot="1" x14ac:dyDescent="0.25">
      <c r="A242" s="387"/>
      <c r="B242" s="387"/>
      <c r="C242" s="387"/>
      <c r="D242" s="387"/>
      <c r="E242" s="387"/>
      <c r="F242" s="15"/>
      <c r="G242" s="15"/>
      <c r="H242" s="15"/>
      <c r="I242" s="15"/>
      <c r="J242" s="15"/>
      <c r="K242" s="15"/>
      <c r="L242" s="8"/>
      <c r="M242" s="8"/>
      <c r="N242" s="8"/>
      <c r="O242" s="8"/>
      <c r="P242" s="8"/>
      <c r="Q242" s="8"/>
      <c r="R242" s="8"/>
      <c r="S242" s="8"/>
      <c r="T242" s="8"/>
      <c r="U242" s="8"/>
      <c r="V242" s="8"/>
    </row>
    <row r="243" spans="1:22" ht="17" thickBot="1" x14ac:dyDescent="0.25">
      <c r="A243" s="387"/>
      <c r="B243" s="574"/>
      <c r="C243" s="387"/>
      <c r="D243" s="387"/>
      <c r="E243" s="387"/>
      <c r="F243" s="15"/>
      <c r="G243" s="15"/>
      <c r="H243" s="15"/>
      <c r="I243" s="15"/>
      <c r="J243" s="15"/>
      <c r="K243" s="15"/>
      <c r="L243" s="8"/>
      <c r="M243" s="8"/>
      <c r="N243" s="8"/>
      <c r="O243" s="8"/>
      <c r="P243" s="8"/>
      <c r="Q243" s="8"/>
      <c r="R243" s="8"/>
      <c r="S243" s="8"/>
      <c r="T243" s="8"/>
      <c r="U243" s="8"/>
      <c r="V243" s="8"/>
    </row>
    <row r="244" spans="1:22" ht="17" thickBot="1" x14ac:dyDescent="0.25">
      <c r="A244" s="387"/>
      <c r="B244" s="387"/>
      <c r="C244" s="387"/>
      <c r="D244" s="387"/>
      <c r="E244" s="387"/>
      <c r="F244" s="15"/>
      <c r="G244" s="15"/>
      <c r="H244" s="15"/>
      <c r="I244" s="15"/>
      <c r="J244" s="15"/>
      <c r="K244" s="15"/>
      <c r="L244" s="8"/>
      <c r="M244" s="8"/>
      <c r="N244" s="8"/>
      <c r="O244" s="8"/>
      <c r="P244" s="8"/>
      <c r="Q244" s="8"/>
      <c r="R244" s="8"/>
      <c r="S244" s="8"/>
      <c r="T244" s="8"/>
      <c r="U244" s="8"/>
      <c r="V244" s="8"/>
    </row>
    <row r="245" spans="1:22" ht="16" x14ac:dyDescent="0.2">
      <c r="A245" s="387"/>
      <c r="B245" s="284" t="s">
        <v>80</v>
      </c>
      <c r="C245" s="387"/>
      <c r="D245" s="581"/>
      <c r="E245" s="387"/>
      <c r="F245" s="15"/>
      <c r="G245" s="15"/>
      <c r="H245" s="15"/>
      <c r="I245" s="15"/>
      <c r="J245" s="15"/>
      <c r="K245" s="15"/>
      <c r="L245" s="8"/>
      <c r="M245" s="8"/>
      <c r="N245" s="8"/>
      <c r="O245" s="8"/>
      <c r="P245" s="8"/>
      <c r="Q245" s="8"/>
      <c r="R245" s="8"/>
      <c r="S245" s="8"/>
      <c r="T245" s="8"/>
      <c r="U245" s="8"/>
      <c r="V245" s="8"/>
    </row>
    <row r="246" spans="1:22" ht="16" x14ac:dyDescent="0.2">
      <c r="A246" s="387"/>
      <c r="B246" s="285" t="s">
        <v>81</v>
      </c>
      <c r="C246" s="387"/>
      <c r="D246" s="567"/>
      <c r="E246" s="387"/>
      <c r="F246" s="15"/>
      <c r="G246" s="15"/>
      <c r="H246" s="15"/>
      <c r="I246" s="15"/>
      <c r="J246" s="15"/>
      <c r="K246" s="15"/>
      <c r="L246" s="8"/>
      <c r="M246" s="8"/>
      <c r="N246" s="8"/>
      <c r="O246" s="8"/>
      <c r="P246" s="8"/>
      <c r="Q246" s="8"/>
      <c r="R246" s="8"/>
      <c r="S246" s="8"/>
      <c r="T246" s="8"/>
      <c r="U246" s="8"/>
      <c r="V246" s="8"/>
    </row>
    <row r="247" spans="1:22" ht="16" x14ac:dyDescent="0.2">
      <c r="A247" s="387"/>
      <c r="B247" s="285" t="s">
        <v>82</v>
      </c>
      <c r="C247" s="387"/>
      <c r="D247" s="567"/>
      <c r="E247" s="387"/>
      <c r="F247" s="15"/>
      <c r="G247" s="15"/>
      <c r="H247" s="15"/>
      <c r="I247" s="15"/>
      <c r="J247" s="15"/>
      <c r="K247" s="15"/>
      <c r="L247" s="8"/>
      <c r="M247" s="8"/>
      <c r="N247" s="8"/>
      <c r="O247" s="8"/>
      <c r="P247" s="8"/>
      <c r="Q247" s="8"/>
      <c r="R247" s="8"/>
      <c r="S247" s="8"/>
      <c r="T247" s="8"/>
      <c r="U247" s="8"/>
      <c r="V247" s="8"/>
    </row>
    <row r="248" spans="1:22" ht="17" thickBot="1" x14ac:dyDescent="0.25">
      <c r="A248" s="387"/>
      <c r="B248" s="286" t="s">
        <v>83</v>
      </c>
      <c r="C248" s="387"/>
      <c r="D248" s="567"/>
      <c r="E248" s="387"/>
      <c r="F248" s="15"/>
      <c r="G248" s="15"/>
      <c r="H248" s="15"/>
      <c r="I248" s="15"/>
      <c r="J248" s="15"/>
      <c r="K248" s="15"/>
      <c r="L248" s="8"/>
      <c r="M248" s="8"/>
      <c r="N248" s="8"/>
      <c r="O248" s="8"/>
      <c r="P248" s="8"/>
      <c r="Q248" s="8"/>
      <c r="R248" s="8"/>
      <c r="S248" s="8"/>
      <c r="T248" s="8"/>
      <c r="U248" s="8"/>
      <c r="V248" s="8"/>
    </row>
    <row r="249" spans="1:22" ht="17" thickBot="1" x14ac:dyDescent="0.25">
      <c r="A249" s="387"/>
      <c r="B249" s="387"/>
      <c r="C249" s="387"/>
      <c r="D249" s="387"/>
      <c r="E249" s="387"/>
      <c r="F249" s="15"/>
      <c r="G249" s="15"/>
      <c r="H249" s="15"/>
      <c r="I249" s="15"/>
      <c r="J249" s="15"/>
      <c r="K249" s="15"/>
      <c r="L249" s="8"/>
      <c r="M249" s="8"/>
      <c r="N249" s="8"/>
      <c r="O249" s="8"/>
      <c r="P249" s="8"/>
      <c r="Q249" s="8"/>
      <c r="R249" s="8"/>
      <c r="S249" s="8"/>
      <c r="T249" s="8"/>
      <c r="U249" s="8"/>
      <c r="V249" s="8"/>
    </row>
    <row r="250" spans="1:22" ht="16" x14ac:dyDescent="0.2">
      <c r="A250" s="387"/>
      <c r="B250" s="280" t="s">
        <v>88</v>
      </c>
      <c r="C250" s="387"/>
      <c r="D250" s="281">
        <f>D247+D246</f>
        <v>0</v>
      </c>
      <c r="E250" s="387"/>
      <c r="F250" s="15"/>
      <c r="G250" s="15"/>
      <c r="H250" s="15"/>
      <c r="I250" s="15"/>
      <c r="J250" s="15"/>
      <c r="K250" s="15"/>
      <c r="L250" s="8"/>
      <c r="M250" s="8"/>
      <c r="N250" s="8"/>
      <c r="O250" s="8"/>
      <c r="P250" s="8"/>
      <c r="Q250" s="8"/>
      <c r="R250" s="8"/>
      <c r="S250" s="8"/>
      <c r="T250" s="8"/>
      <c r="U250" s="8"/>
      <c r="V250" s="8"/>
    </row>
    <row r="251" spans="1:22" ht="17" thickBot="1" x14ac:dyDescent="0.25">
      <c r="A251" s="387"/>
      <c r="B251" s="282" t="s">
        <v>87</v>
      </c>
      <c r="C251" s="387"/>
      <c r="D251" s="283">
        <f>D245+D248</f>
        <v>0</v>
      </c>
      <c r="E251" s="387"/>
      <c r="F251" s="15"/>
      <c r="G251" s="15"/>
      <c r="H251" s="15"/>
      <c r="I251" s="15"/>
      <c r="J251" s="15"/>
      <c r="K251" s="15"/>
      <c r="L251" s="8"/>
      <c r="M251" s="8"/>
      <c r="N251" s="8"/>
      <c r="O251" s="8"/>
      <c r="P251" s="8"/>
      <c r="Q251" s="8"/>
      <c r="R251" s="8"/>
      <c r="S251" s="8"/>
      <c r="T251" s="8"/>
      <c r="U251" s="8"/>
      <c r="V251" s="8"/>
    </row>
    <row r="252" spans="1:22" ht="16" x14ac:dyDescent="0.2">
      <c r="A252" s="387"/>
      <c r="B252" s="387"/>
      <c r="C252" s="387"/>
      <c r="D252" s="387"/>
      <c r="E252" s="387"/>
      <c r="F252" s="15"/>
      <c r="G252" s="15"/>
      <c r="H252" s="15"/>
      <c r="I252" s="15"/>
      <c r="J252" s="15"/>
      <c r="K252" s="15"/>
      <c r="L252" s="8"/>
      <c r="M252" s="8"/>
      <c r="N252" s="8"/>
      <c r="O252" s="8"/>
      <c r="P252" s="8"/>
      <c r="Q252" s="8"/>
      <c r="R252" s="8"/>
      <c r="S252" s="8"/>
      <c r="T252" s="8"/>
      <c r="U252" s="8"/>
      <c r="V252" s="8"/>
    </row>
    <row r="253" spans="1:22" ht="16" x14ac:dyDescent="0.2">
      <c r="A253" s="387"/>
      <c r="B253" s="387"/>
      <c r="C253" s="387"/>
      <c r="D253" s="387"/>
      <c r="E253" s="387"/>
      <c r="F253" s="15"/>
      <c r="G253" s="15"/>
      <c r="H253" s="15"/>
      <c r="I253" s="15"/>
      <c r="J253" s="15"/>
      <c r="K253" s="15"/>
      <c r="L253" s="8"/>
      <c r="M253" s="8"/>
      <c r="N253" s="8"/>
      <c r="O253" s="8"/>
      <c r="P253" s="8"/>
      <c r="Q253" s="8"/>
      <c r="R253" s="8"/>
      <c r="S253" s="8"/>
      <c r="T253" s="8"/>
      <c r="U253" s="8"/>
      <c r="V253" s="8"/>
    </row>
    <row r="254" spans="1:22" ht="17" thickBot="1" x14ac:dyDescent="0.25">
      <c r="A254" s="387"/>
      <c r="B254" s="387"/>
      <c r="C254" s="387"/>
      <c r="D254" s="387"/>
      <c r="E254" s="387"/>
      <c r="F254" s="15"/>
      <c r="G254" s="15"/>
      <c r="H254" s="15"/>
      <c r="I254" s="15"/>
      <c r="J254" s="15"/>
      <c r="K254" s="15"/>
      <c r="L254" s="8"/>
      <c r="M254" s="8"/>
      <c r="N254" s="8"/>
      <c r="O254" s="8"/>
      <c r="P254" s="8"/>
      <c r="Q254" s="8"/>
      <c r="R254" s="8"/>
      <c r="S254" s="8"/>
      <c r="T254" s="8"/>
      <c r="U254" s="8"/>
      <c r="V254" s="8"/>
    </row>
    <row r="255" spans="1:22" ht="26" thickBot="1" x14ac:dyDescent="0.3">
      <c r="A255" s="15"/>
      <c r="B255" s="619" t="s">
        <v>101</v>
      </c>
      <c r="C255" s="620"/>
      <c r="D255" s="620"/>
      <c r="E255" s="620"/>
      <c r="F255" s="620"/>
      <c r="G255" s="621"/>
      <c r="H255" s="15"/>
      <c r="I255" s="15"/>
      <c r="J255" s="15"/>
      <c r="K255" s="15"/>
      <c r="L255" s="8"/>
      <c r="M255" s="8"/>
      <c r="N255" s="8"/>
      <c r="O255" s="8"/>
      <c r="P255" s="8"/>
      <c r="Q255" s="8"/>
      <c r="R255" s="8"/>
      <c r="S255" s="8"/>
      <c r="T255" s="8"/>
      <c r="U255" s="8"/>
      <c r="V255" s="8"/>
    </row>
    <row r="256" spans="1:22" ht="17" thickBot="1" x14ac:dyDescent="0.25">
      <c r="A256" s="15"/>
      <c r="B256" s="15"/>
      <c r="C256" s="15"/>
      <c r="D256" s="15"/>
      <c r="E256" s="15"/>
      <c r="F256" s="15"/>
      <c r="G256" s="15"/>
      <c r="H256" s="15"/>
      <c r="I256" s="15"/>
      <c r="J256" s="15"/>
      <c r="K256" s="15"/>
      <c r="L256" s="8"/>
      <c r="M256" s="8"/>
      <c r="N256" s="8"/>
      <c r="O256" s="8"/>
      <c r="P256" s="8"/>
      <c r="Q256" s="8"/>
      <c r="R256" s="8"/>
      <c r="S256" s="8"/>
      <c r="T256" s="8"/>
      <c r="U256" s="8"/>
      <c r="V256" s="8"/>
    </row>
    <row r="257" spans="1:22" ht="17" thickBot="1" x14ac:dyDescent="0.25">
      <c r="A257" s="231">
        <v>1</v>
      </c>
      <c r="B257" s="264" t="s">
        <v>234</v>
      </c>
      <c r="C257" s="387"/>
      <c r="D257" s="387"/>
      <c r="E257" s="387"/>
      <c r="F257" s="387"/>
      <c r="G257" s="15"/>
      <c r="H257" s="15"/>
      <c r="I257" s="15"/>
      <c r="J257" s="15"/>
      <c r="K257" s="15"/>
      <c r="L257" s="8"/>
      <c r="M257" s="8"/>
      <c r="N257" s="8"/>
      <c r="O257" s="8"/>
      <c r="P257" s="8"/>
      <c r="Q257" s="8"/>
      <c r="R257" s="8"/>
      <c r="S257" s="8"/>
      <c r="T257" s="8"/>
      <c r="U257" s="8"/>
      <c r="V257" s="8"/>
    </row>
    <row r="258" spans="1:22" ht="17" thickBot="1" x14ac:dyDescent="0.25">
      <c r="A258" s="387"/>
      <c r="B258" s="275"/>
      <c r="C258" s="387"/>
      <c r="D258" s="387"/>
      <c r="E258" s="387"/>
      <c r="F258" s="387"/>
      <c r="G258" s="15"/>
      <c r="H258" s="15"/>
      <c r="I258" s="15"/>
      <c r="J258" s="15"/>
      <c r="K258" s="15"/>
      <c r="L258" s="8"/>
      <c r="M258" s="8"/>
      <c r="N258" s="8"/>
      <c r="O258" s="8"/>
      <c r="P258" s="8"/>
      <c r="Q258" s="8"/>
      <c r="R258" s="8"/>
      <c r="S258" s="8"/>
      <c r="T258" s="8"/>
      <c r="U258" s="8"/>
      <c r="V258" s="8"/>
    </row>
    <row r="259" spans="1:22" ht="32" thickBot="1" x14ac:dyDescent="0.25">
      <c r="A259" s="231">
        <v>2</v>
      </c>
      <c r="B259" s="264" t="s">
        <v>235</v>
      </c>
      <c r="C259" s="387"/>
      <c r="D259" s="387"/>
      <c r="E259" s="387"/>
      <c r="F259" s="387"/>
      <c r="G259" s="15"/>
      <c r="H259" s="15"/>
      <c r="I259" s="15"/>
      <c r="J259" s="15"/>
      <c r="K259" s="15"/>
      <c r="L259" s="8"/>
      <c r="M259" s="8"/>
      <c r="N259" s="8"/>
      <c r="O259" s="8"/>
      <c r="P259" s="8"/>
      <c r="Q259" s="8"/>
      <c r="R259" s="8"/>
      <c r="S259" s="8"/>
      <c r="T259" s="8"/>
      <c r="U259" s="8"/>
      <c r="V259" s="8"/>
    </row>
    <row r="260" spans="1:22" ht="17" thickBot="1" x14ac:dyDescent="0.25">
      <c r="A260" s="387"/>
      <c r="B260" s="276"/>
      <c r="C260" s="387"/>
      <c r="D260" s="387"/>
      <c r="E260" s="387"/>
      <c r="F260" s="387"/>
      <c r="G260" s="15"/>
      <c r="H260" s="15"/>
      <c r="I260" s="15"/>
      <c r="J260" s="15"/>
      <c r="K260" s="15"/>
      <c r="L260" s="8"/>
      <c r="M260" s="8"/>
      <c r="N260" s="8"/>
      <c r="O260" s="8"/>
      <c r="P260" s="8"/>
      <c r="Q260" s="8"/>
      <c r="R260" s="8"/>
      <c r="S260" s="8"/>
      <c r="T260" s="8"/>
      <c r="U260" s="8"/>
      <c r="V260" s="8"/>
    </row>
    <row r="261" spans="1:22" ht="62.25" customHeight="1" thickBot="1" x14ac:dyDescent="0.25">
      <c r="A261" s="231">
        <v>3</v>
      </c>
      <c r="B261" s="265" t="s">
        <v>293</v>
      </c>
      <c r="C261" s="387"/>
      <c r="D261" s="387"/>
      <c r="E261" s="387"/>
      <c r="F261" s="387"/>
      <c r="G261" s="15"/>
      <c r="H261" s="15"/>
      <c r="I261" s="15"/>
      <c r="J261" s="15"/>
      <c r="K261" s="15"/>
      <c r="L261" s="8"/>
      <c r="M261" s="8"/>
      <c r="N261" s="8"/>
      <c r="O261" s="8"/>
      <c r="P261" s="8"/>
      <c r="Q261" s="8"/>
      <c r="R261" s="8"/>
      <c r="S261" s="8"/>
      <c r="T261" s="8"/>
      <c r="U261" s="8"/>
      <c r="V261" s="8"/>
    </row>
    <row r="262" spans="1:22" ht="17" thickBot="1" x14ac:dyDescent="0.25">
      <c r="A262" s="387"/>
      <c r="B262" s="387"/>
      <c r="C262" s="387"/>
      <c r="D262" s="387"/>
      <c r="E262" s="387"/>
      <c r="F262" s="387"/>
      <c r="G262" s="15"/>
      <c r="H262" s="15"/>
      <c r="I262" s="15"/>
      <c r="J262" s="15"/>
      <c r="K262" s="15"/>
      <c r="L262" s="8"/>
      <c r="M262" s="8"/>
      <c r="N262" s="8"/>
      <c r="O262" s="8"/>
      <c r="P262" s="8"/>
      <c r="Q262" s="8"/>
      <c r="R262" s="8"/>
      <c r="S262" s="8"/>
      <c r="T262" s="8"/>
      <c r="U262" s="8"/>
      <c r="V262" s="8"/>
    </row>
    <row r="263" spans="1:22" ht="140.25" customHeight="1" thickBot="1" x14ac:dyDescent="0.25">
      <c r="A263" s="231">
        <v>4</v>
      </c>
      <c r="B263" s="408" t="s">
        <v>310</v>
      </c>
      <c r="C263" s="387"/>
      <c r="D263" s="387"/>
      <c r="E263" s="387"/>
      <c r="F263" s="387"/>
      <c r="G263" s="15"/>
      <c r="H263" s="15"/>
      <c r="I263" s="15"/>
      <c r="J263" s="15"/>
      <c r="K263" s="15"/>
      <c r="L263" s="8"/>
      <c r="M263" s="8"/>
      <c r="N263" s="8"/>
      <c r="O263" s="8"/>
      <c r="P263" s="8"/>
      <c r="Q263" s="8"/>
      <c r="R263" s="8"/>
      <c r="S263" s="8"/>
      <c r="T263" s="8"/>
      <c r="U263" s="8"/>
      <c r="V263" s="8"/>
    </row>
    <row r="264" spans="1:22" ht="16" x14ac:dyDescent="0.2">
      <c r="A264" s="387"/>
      <c r="B264" s="387"/>
      <c r="C264" s="387"/>
      <c r="D264" s="235"/>
      <c r="E264" s="235"/>
      <c r="F264" s="235"/>
      <c r="G264" s="15"/>
      <c r="H264" s="15"/>
      <c r="I264" s="15"/>
      <c r="J264" s="15"/>
      <c r="K264" s="15"/>
      <c r="L264" s="8"/>
      <c r="M264" s="8"/>
      <c r="N264" s="8"/>
      <c r="O264" s="8"/>
      <c r="P264" s="8"/>
      <c r="Q264" s="8"/>
      <c r="R264" s="8"/>
      <c r="S264" s="8"/>
      <c r="T264" s="8"/>
      <c r="U264" s="8"/>
      <c r="V264" s="8"/>
    </row>
    <row r="265" spans="1:22" ht="16" x14ac:dyDescent="0.2">
      <c r="A265" s="235"/>
      <c r="B265" s="235"/>
      <c r="C265" s="387"/>
      <c r="D265" s="387"/>
      <c r="E265" s="387"/>
      <c r="F265" s="387"/>
      <c r="G265" s="15"/>
      <c r="H265" s="15"/>
      <c r="I265" s="15"/>
      <c r="J265" s="15"/>
      <c r="K265" s="15"/>
      <c r="L265" s="8"/>
      <c r="M265" s="8"/>
      <c r="N265" s="8"/>
      <c r="O265" s="8"/>
      <c r="P265" s="8"/>
      <c r="Q265" s="8"/>
      <c r="R265" s="8"/>
      <c r="S265" s="8"/>
      <c r="T265" s="8"/>
      <c r="U265" s="8"/>
      <c r="V265" s="8"/>
    </row>
    <row r="266" spans="1:22" ht="17" thickBot="1" x14ac:dyDescent="0.25">
      <c r="A266" s="387"/>
      <c r="B266" s="387"/>
      <c r="C266" s="387"/>
      <c r="D266" s="387"/>
      <c r="E266" s="387"/>
      <c r="F266" s="387"/>
      <c r="G266" s="15"/>
      <c r="H266" s="15"/>
      <c r="I266" s="15"/>
      <c r="J266" s="15"/>
      <c r="K266" s="15"/>
      <c r="L266" s="8"/>
      <c r="M266" s="8"/>
      <c r="N266" s="8"/>
      <c r="O266" s="8"/>
      <c r="P266" s="8"/>
      <c r="Q266" s="8"/>
      <c r="R266" s="8"/>
      <c r="S266" s="8"/>
      <c r="T266" s="8"/>
      <c r="U266" s="8"/>
      <c r="V266" s="8"/>
    </row>
    <row r="267" spans="1:22" ht="17" thickBot="1" x14ac:dyDescent="0.25">
      <c r="A267" s="387"/>
      <c r="B267" s="234" t="s">
        <v>318</v>
      </c>
      <c r="C267" s="387"/>
      <c r="D267" s="235"/>
      <c r="E267" s="235"/>
      <c r="F267" s="235"/>
      <c r="G267" s="15"/>
      <c r="H267" s="15"/>
      <c r="I267" s="15"/>
      <c r="J267" s="15"/>
      <c r="K267" s="15"/>
      <c r="L267" s="8"/>
      <c r="M267" s="8"/>
      <c r="N267" s="8"/>
      <c r="O267" s="8"/>
      <c r="P267" s="8"/>
      <c r="Q267" s="8"/>
      <c r="R267" s="8"/>
      <c r="S267" s="8"/>
      <c r="T267" s="8"/>
      <c r="U267" s="8"/>
      <c r="V267" s="8"/>
    </row>
    <row r="268" spans="1:22" ht="17" thickBot="1" x14ac:dyDescent="0.25">
      <c r="A268" s="387"/>
      <c r="B268" s="387"/>
      <c r="C268" s="387"/>
      <c r="D268" s="235"/>
      <c r="E268" s="235"/>
      <c r="F268" s="235"/>
      <c r="G268" s="15"/>
      <c r="H268" s="15"/>
      <c r="I268" s="15"/>
      <c r="J268" s="15"/>
      <c r="K268" s="15"/>
      <c r="L268" s="8"/>
      <c r="M268" s="8"/>
      <c r="N268" s="8"/>
      <c r="O268" s="8"/>
      <c r="P268" s="8"/>
      <c r="Q268" s="8"/>
      <c r="R268" s="8"/>
      <c r="S268" s="8"/>
      <c r="T268" s="8"/>
      <c r="U268" s="8"/>
      <c r="V268" s="8"/>
    </row>
    <row r="269" spans="1:22" ht="17" thickBot="1" x14ac:dyDescent="0.25">
      <c r="A269" s="387"/>
      <c r="B269" s="574"/>
      <c r="C269" s="387"/>
      <c r="D269" s="235"/>
      <c r="E269" s="235"/>
      <c r="F269" s="235"/>
      <c r="G269" s="15"/>
      <c r="H269" s="15"/>
      <c r="I269" s="15"/>
      <c r="J269" s="15"/>
      <c r="K269" s="15"/>
      <c r="L269" s="8"/>
      <c r="M269" s="8"/>
      <c r="N269" s="8"/>
      <c r="O269" s="8"/>
      <c r="P269" s="8"/>
      <c r="Q269" s="8"/>
      <c r="R269" s="8"/>
      <c r="S269" s="8"/>
      <c r="T269" s="8"/>
      <c r="U269" s="8"/>
      <c r="V269" s="8"/>
    </row>
    <row r="270" spans="1:22" ht="17" thickBot="1" x14ac:dyDescent="0.25">
      <c r="A270" s="387"/>
      <c r="B270" s="481"/>
      <c r="C270" s="387"/>
      <c r="D270" s="235"/>
      <c r="E270" s="235"/>
      <c r="F270" s="235"/>
      <c r="G270" s="15"/>
      <c r="H270" s="15"/>
      <c r="I270" s="15"/>
      <c r="J270" s="15"/>
      <c r="K270" s="15"/>
      <c r="L270" s="8"/>
      <c r="M270" s="8"/>
      <c r="N270" s="8"/>
      <c r="O270" s="8"/>
      <c r="P270" s="8"/>
      <c r="Q270" s="8"/>
      <c r="R270" s="8"/>
      <c r="S270" s="8"/>
      <c r="T270" s="8"/>
      <c r="U270" s="8"/>
      <c r="V270" s="8"/>
    </row>
    <row r="271" spans="1:22" ht="17" thickBot="1" x14ac:dyDescent="0.25">
      <c r="A271" s="387"/>
      <c r="B271" s="574"/>
      <c r="C271" s="387"/>
      <c r="D271" s="235"/>
      <c r="E271" s="235"/>
      <c r="F271" s="235"/>
      <c r="G271" s="15"/>
      <c r="H271" s="15"/>
      <c r="I271" s="15"/>
      <c r="J271" s="15"/>
      <c r="K271" s="15"/>
      <c r="L271" s="8"/>
      <c r="M271" s="8"/>
      <c r="N271" s="8"/>
      <c r="O271" s="8"/>
      <c r="P271" s="8"/>
      <c r="Q271" s="8"/>
      <c r="R271" s="8"/>
      <c r="S271" s="8"/>
      <c r="T271" s="8"/>
      <c r="U271" s="8"/>
      <c r="V271" s="8"/>
    </row>
    <row r="272" spans="1:22" ht="17" thickBot="1" x14ac:dyDescent="0.25">
      <c r="A272" s="387"/>
      <c r="B272" s="481"/>
      <c r="C272" s="387"/>
      <c r="D272" s="235"/>
      <c r="E272" s="235"/>
      <c r="F272" s="235"/>
      <c r="G272" s="15"/>
      <c r="H272" s="15"/>
      <c r="I272" s="15"/>
      <c r="J272" s="15"/>
      <c r="K272" s="15"/>
      <c r="L272" s="8"/>
      <c r="M272" s="8"/>
      <c r="N272" s="8"/>
      <c r="O272" s="8"/>
      <c r="P272" s="8"/>
      <c r="Q272" s="8"/>
      <c r="R272" s="8"/>
      <c r="S272" s="8"/>
      <c r="T272" s="8"/>
      <c r="U272" s="8"/>
      <c r="V272" s="8"/>
    </row>
    <row r="273" spans="1:22" ht="17" thickBot="1" x14ac:dyDescent="0.25">
      <c r="A273" s="387"/>
      <c r="B273" s="234" t="s">
        <v>319</v>
      </c>
      <c r="C273" s="387"/>
      <c r="D273" s="235"/>
      <c r="E273" s="235"/>
      <c r="F273" s="235"/>
      <c r="G273" s="15"/>
      <c r="H273" s="15"/>
      <c r="I273" s="15"/>
      <c r="J273" s="15"/>
      <c r="K273" s="15"/>
      <c r="L273" s="8"/>
      <c r="M273" s="8"/>
      <c r="N273" s="8"/>
      <c r="O273" s="8"/>
      <c r="P273" s="8"/>
      <c r="Q273" s="8"/>
      <c r="R273" s="8"/>
      <c r="S273" s="8"/>
      <c r="T273" s="8"/>
      <c r="U273" s="8"/>
      <c r="V273" s="8"/>
    </row>
    <row r="274" spans="1:22" ht="17" thickBot="1" x14ac:dyDescent="0.25">
      <c r="A274" s="387"/>
      <c r="B274" s="481"/>
      <c r="C274" s="387"/>
      <c r="D274" s="235"/>
      <c r="E274" s="235"/>
      <c r="F274" s="235"/>
      <c r="G274" s="15"/>
      <c r="H274" s="15"/>
      <c r="I274" s="15"/>
      <c r="J274" s="15"/>
      <c r="K274" s="15"/>
      <c r="L274" s="8"/>
      <c r="M274" s="8"/>
      <c r="N274" s="8"/>
      <c r="O274" s="8"/>
      <c r="P274" s="8"/>
      <c r="Q274" s="8"/>
      <c r="R274" s="8"/>
      <c r="S274" s="8"/>
      <c r="T274" s="8"/>
      <c r="U274" s="8"/>
      <c r="V274" s="8"/>
    </row>
    <row r="275" spans="1:22" ht="17" thickBot="1" x14ac:dyDescent="0.25">
      <c r="A275" s="387"/>
      <c r="B275" s="574"/>
      <c r="C275" s="387"/>
      <c r="D275" s="235"/>
      <c r="E275" s="235"/>
      <c r="F275" s="235"/>
      <c r="G275" s="15"/>
      <c r="H275" s="15"/>
      <c r="I275" s="15"/>
      <c r="J275" s="15"/>
      <c r="K275" s="15"/>
      <c r="L275" s="8"/>
      <c r="M275" s="8"/>
      <c r="N275" s="8"/>
      <c r="O275" s="8"/>
      <c r="P275" s="8"/>
      <c r="Q275" s="8"/>
      <c r="R275" s="8"/>
      <c r="S275" s="8"/>
      <c r="T275" s="8"/>
      <c r="U275" s="8"/>
      <c r="V275" s="8"/>
    </row>
    <row r="276" spans="1:22" ht="17" thickBot="1" x14ac:dyDescent="0.25">
      <c r="A276" s="387"/>
      <c r="B276" s="481"/>
      <c r="C276" s="387"/>
      <c r="D276" s="235"/>
      <c r="E276" s="235"/>
      <c r="F276" s="235"/>
      <c r="G276" s="15"/>
      <c r="H276" s="15"/>
      <c r="I276" s="15"/>
      <c r="J276" s="15"/>
      <c r="K276" s="15"/>
      <c r="L276" s="8"/>
      <c r="M276" s="8"/>
      <c r="N276" s="8"/>
      <c r="O276" s="8"/>
      <c r="P276" s="8"/>
      <c r="Q276" s="8"/>
      <c r="R276" s="8"/>
      <c r="S276" s="8"/>
      <c r="T276" s="8"/>
      <c r="U276" s="8"/>
      <c r="V276" s="8"/>
    </row>
    <row r="277" spans="1:22" ht="17" thickBot="1" x14ac:dyDescent="0.25">
      <c r="A277" s="387"/>
      <c r="B277" s="574"/>
      <c r="C277" s="387"/>
      <c r="D277" s="387"/>
      <c r="E277" s="387"/>
      <c r="F277" s="387"/>
      <c r="G277" s="15"/>
      <c r="H277" s="15"/>
      <c r="I277" s="15"/>
      <c r="J277" s="15"/>
      <c r="K277" s="15"/>
      <c r="L277" s="8"/>
      <c r="M277" s="8"/>
      <c r="N277" s="8"/>
      <c r="O277" s="8"/>
      <c r="P277" s="8"/>
      <c r="Q277" s="8"/>
      <c r="R277" s="8"/>
      <c r="S277" s="8"/>
      <c r="T277" s="8"/>
      <c r="U277" s="8"/>
      <c r="V277" s="8"/>
    </row>
    <row r="278" spans="1:22" ht="17" thickBot="1" x14ac:dyDescent="0.25">
      <c r="A278" s="387"/>
      <c r="B278" s="387"/>
      <c r="C278" s="387"/>
      <c r="D278" s="387"/>
      <c r="E278" s="387"/>
      <c r="F278" s="387"/>
      <c r="G278" s="15"/>
      <c r="H278" s="15"/>
      <c r="I278" s="15"/>
      <c r="J278" s="15"/>
      <c r="K278" s="15"/>
      <c r="L278" s="8"/>
      <c r="M278" s="8"/>
      <c r="N278" s="8"/>
      <c r="O278" s="8"/>
      <c r="P278" s="8"/>
      <c r="Q278" s="8"/>
      <c r="R278" s="8"/>
      <c r="S278" s="8"/>
      <c r="T278" s="8"/>
      <c r="U278" s="8"/>
      <c r="V278" s="8"/>
    </row>
    <row r="279" spans="1:22" ht="32" thickBot="1" x14ac:dyDescent="0.25">
      <c r="A279" s="387"/>
      <c r="B279" s="306" t="s">
        <v>98</v>
      </c>
      <c r="C279" s="387"/>
      <c r="D279" s="236" t="s">
        <v>99</v>
      </c>
      <c r="E279" s="388"/>
      <c r="F279" s="236" t="s">
        <v>100</v>
      </c>
      <c r="G279" s="15"/>
      <c r="H279" s="15"/>
      <c r="I279" s="15"/>
      <c r="J279" s="15"/>
      <c r="K279" s="15"/>
      <c r="L279" s="8"/>
      <c r="M279" s="8"/>
      <c r="N279" s="8"/>
      <c r="O279" s="8"/>
      <c r="P279" s="8"/>
      <c r="Q279" s="8"/>
      <c r="R279" s="8"/>
      <c r="S279" s="8"/>
      <c r="T279" s="8"/>
      <c r="U279" s="8"/>
      <c r="V279" s="8"/>
    </row>
    <row r="280" spans="1:22" ht="17" thickBot="1" x14ac:dyDescent="0.25">
      <c r="A280" s="387"/>
      <c r="B280" s="387"/>
      <c r="C280" s="387"/>
      <c r="D280" s="287"/>
      <c r="E280" s="287"/>
      <c r="F280" s="287"/>
      <c r="G280" s="15"/>
      <c r="H280" s="15"/>
      <c r="I280" s="15"/>
      <c r="J280" s="15"/>
      <c r="K280" s="15"/>
      <c r="L280" s="8"/>
      <c r="M280" s="8"/>
      <c r="N280" s="8"/>
      <c r="O280" s="8"/>
      <c r="P280" s="8"/>
      <c r="Q280" s="8"/>
      <c r="R280" s="8"/>
      <c r="S280" s="8"/>
      <c r="T280" s="8"/>
      <c r="U280" s="8"/>
      <c r="V280" s="8"/>
    </row>
    <row r="281" spans="1:22" ht="17" thickBot="1" x14ac:dyDescent="0.25">
      <c r="A281" s="387"/>
      <c r="B281" s="584"/>
      <c r="C281" s="481"/>
      <c r="D281" s="587"/>
      <c r="E281" s="482"/>
      <c r="F281" s="587"/>
      <c r="G281" s="15"/>
      <c r="H281" s="15"/>
      <c r="I281" s="15"/>
      <c r="J281" s="15"/>
      <c r="K281" s="15"/>
      <c r="L281" s="8"/>
      <c r="M281" s="8"/>
      <c r="N281" s="8"/>
      <c r="O281" s="8"/>
      <c r="P281" s="8"/>
      <c r="Q281" s="8"/>
      <c r="R281" s="8"/>
      <c r="S281" s="8"/>
      <c r="T281" s="8"/>
      <c r="U281" s="8"/>
      <c r="V281" s="8"/>
    </row>
    <row r="282" spans="1:22" ht="17" thickBot="1" x14ac:dyDescent="0.25">
      <c r="A282" s="387"/>
      <c r="B282" s="585"/>
      <c r="C282" s="481"/>
      <c r="D282" s="587"/>
      <c r="E282" s="482"/>
      <c r="F282" s="587"/>
      <c r="G282" s="15"/>
      <c r="H282" s="15"/>
      <c r="I282" s="15"/>
      <c r="J282" s="15"/>
      <c r="K282" s="15"/>
      <c r="L282" s="8"/>
      <c r="M282" s="8"/>
      <c r="N282" s="8"/>
      <c r="O282" s="8"/>
      <c r="P282" s="8"/>
      <c r="Q282" s="8"/>
      <c r="R282" s="8"/>
      <c r="S282" s="8"/>
      <c r="T282" s="8"/>
      <c r="U282" s="8"/>
      <c r="V282" s="8"/>
    </row>
    <row r="283" spans="1:22" ht="17" thickBot="1" x14ac:dyDescent="0.25">
      <c r="A283" s="387"/>
      <c r="B283" s="585"/>
      <c r="C283" s="481"/>
      <c r="D283" s="587"/>
      <c r="E283" s="482"/>
      <c r="F283" s="587"/>
      <c r="G283" s="15"/>
      <c r="H283" s="15"/>
      <c r="I283" s="15"/>
      <c r="J283" s="15"/>
      <c r="K283" s="15"/>
      <c r="L283" s="8"/>
      <c r="M283" s="8"/>
      <c r="N283" s="8"/>
      <c r="O283" s="8"/>
      <c r="P283" s="8"/>
      <c r="Q283" s="8"/>
      <c r="R283" s="8"/>
      <c r="S283" s="8"/>
      <c r="T283" s="8"/>
      <c r="U283" s="8"/>
      <c r="V283" s="8"/>
    </row>
    <row r="284" spans="1:22" ht="17" thickBot="1" x14ac:dyDescent="0.25">
      <c r="A284" s="387"/>
      <c r="B284" s="585"/>
      <c r="C284" s="387"/>
      <c r="D284" s="587"/>
      <c r="E284" s="388"/>
      <c r="F284" s="587"/>
      <c r="G284" s="15"/>
      <c r="H284" s="15"/>
      <c r="I284" s="15"/>
      <c r="J284" s="15"/>
      <c r="K284" s="15"/>
      <c r="L284" s="8"/>
      <c r="M284" s="8"/>
      <c r="N284" s="8"/>
      <c r="O284" s="8"/>
      <c r="P284" s="8"/>
      <c r="Q284" s="8"/>
      <c r="R284" s="8"/>
      <c r="S284" s="8"/>
      <c r="T284" s="8"/>
      <c r="U284" s="8"/>
      <c r="V284" s="8"/>
    </row>
    <row r="285" spans="1:22" ht="17" thickBot="1" x14ac:dyDescent="0.25">
      <c r="A285" s="387"/>
      <c r="B285" s="585"/>
      <c r="C285" s="387"/>
      <c r="D285" s="587"/>
      <c r="E285" s="388"/>
      <c r="F285" s="587"/>
      <c r="G285" s="15"/>
      <c r="H285" s="17"/>
      <c r="I285" s="15"/>
      <c r="J285" s="15"/>
      <c r="K285" s="15"/>
      <c r="L285" s="8"/>
      <c r="M285" s="8"/>
      <c r="N285" s="8"/>
      <c r="O285" s="8"/>
      <c r="P285" s="8"/>
      <c r="Q285" s="8"/>
      <c r="R285" s="8"/>
      <c r="S285" s="8"/>
      <c r="T285" s="8"/>
      <c r="U285" s="8"/>
      <c r="V285" s="8"/>
    </row>
    <row r="286" spans="1:22" ht="17" thickBot="1" x14ac:dyDescent="0.25">
      <c r="A286" s="387"/>
      <c r="B286" s="585"/>
      <c r="C286" s="387"/>
      <c r="D286" s="587"/>
      <c r="E286" s="388"/>
      <c r="F286" s="587"/>
      <c r="G286" s="15"/>
      <c r="H286" s="28"/>
      <c r="I286" s="15"/>
      <c r="J286" s="15"/>
      <c r="K286" s="15"/>
      <c r="L286" s="8"/>
      <c r="M286" s="8"/>
      <c r="N286" s="8"/>
      <c r="O286" s="8"/>
      <c r="P286" s="8"/>
      <c r="Q286" s="8"/>
      <c r="R286" s="8"/>
      <c r="S286" s="8"/>
      <c r="T286" s="8"/>
      <c r="U286" s="8"/>
      <c r="V286" s="8"/>
    </row>
    <row r="287" spans="1:22" ht="17" thickBot="1" x14ac:dyDescent="0.25">
      <c r="A287" s="387"/>
      <c r="B287" s="585"/>
      <c r="C287" s="387"/>
      <c r="D287" s="587"/>
      <c r="E287" s="388"/>
      <c r="F287" s="587"/>
      <c r="G287" s="26"/>
      <c r="H287" s="19"/>
      <c r="I287" s="15"/>
      <c r="J287" s="15"/>
      <c r="K287" s="15"/>
      <c r="L287" s="8"/>
      <c r="M287" s="8"/>
      <c r="N287" s="8"/>
      <c r="O287" s="8"/>
      <c r="P287" s="8"/>
      <c r="Q287" s="8"/>
      <c r="R287" s="8"/>
      <c r="S287" s="8"/>
      <c r="T287" s="8"/>
      <c r="U287" s="8"/>
      <c r="V287" s="8"/>
    </row>
    <row r="288" spans="1:22" ht="17" thickBot="1" x14ac:dyDescent="0.25">
      <c r="A288" s="387"/>
      <c r="B288" s="585"/>
      <c r="C288" s="387"/>
      <c r="D288" s="587"/>
      <c r="E288" s="388"/>
      <c r="F288" s="587"/>
      <c r="G288" s="15"/>
      <c r="H288" s="17"/>
      <c r="I288" s="15"/>
      <c r="J288" s="15"/>
      <c r="K288" s="15"/>
      <c r="L288" s="8"/>
      <c r="M288" s="8"/>
      <c r="N288" s="8"/>
      <c r="O288" s="8"/>
      <c r="P288" s="8"/>
      <c r="Q288" s="8"/>
      <c r="R288" s="8"/>
      <c r="S288" s="8"/>
      <c r="T288" s="8"/>
      <c r="U288" s="8"/>
      <c r="V288" s="8"/>
    </row>
    <row r="289" spans="1:22" ht="17" thickBot="1" x14ac:dyDescent="0.25">
      <c r="A289" s="387"/>
      <c r="B289" s="585"/>
      <c r="C289" s="387"/>
      <c r="D289" s="587"/>
      <c r="E289" s="388"/>
      <c r="F289" s="587"/>
      <c r="G289" s="15"/>
      <c r="H289" s="17"/>
      <c r="I289" s="15"/>
      <c r="J289" s="15"/>
      <c r="K289" s="15"/>
      <c r="L289" s="8"/>
      <c r="M289" s="8"/>
      <c r="N289" s="8"/>
      <c r="O289" s="8"/>
      <c r="P289" s="8"/>
      <c r="Q289" s="8"/>
      <c r="R289" s="8"/>
      <c r="S289" s="8"/>
      <c r="T289" s="8"/>
      <c r="U289" s="8"/>
      <c r="V289" s="8"/>
    </row>
    <row r="290" spans="1:22" ht="17" thickBot="1" x14ac:dyDescent="0.25">
      <c r="A290" s="387"/>
      <c r="B290" s="586"/>
      <c r="C290" s="387"/>
      <c r="D290" s="587"/>
      <c r="E290" s="388"/>
      <c r="F290" s="587"/>
      <c r="G290" s="15"/>
      <c r="H290" s="17"/>
      <c r="I290" s="15"/>
      <c r="J290" s="15"/>
      <c r="K290" s="15"/>
      <c r="L290" s="8"/>
      <c r="M290" s="8"/>
      <c r="N290" s="8"/>
      <c r="O290" s="8"/>
      <c r="P290" s="8"/>
      <c r="Q290" s="8"/>
      <c r="R290" s="8"/>
      <c r="S290" s="8"/>
      <c r="T290" s="8"/>
      <c r="U290" s="8"/>
      <c r="V290" s="8"/>
    </row>
    <row r="291" spans="1:22" ht="16" x14ac:dyDescent="0.2">
      <c r="A291" s="387"/>
      <c r="B291" s="235"/>
      <c r="C291" s="235"/>
      <c r="D291" s="235"/>
      <c r="E291" s="235"/>
      <c r="F291" s="235"/>
      <c r="G291" s="15"/>
      <c r="H291" s="17"/>
      <c r="I291" s="15"/>
      <c r="J291" s="15"/>
      <c r="K291" s="15"/>
      <c r="L291" s="8"/>
      <c r="M291" s="8"/>
      <c r="N291" s="8"/>
      <c r="O291" s="8"/>
      <c r="P291" s="8"/>
      <c r="Q291" s="8"/>
      <c r="R291" s="8"/>
      <c r="S291" s="8"/>
      <c r="T291" s="8"/>
      <c r="U291" s="8"/>
      <c r="V291" s="8"/>
    </row>
    <row r="292" spans="1:22" ht="16" x14ac:dyDescent="0.2">
      <c r="A292" s="235"/>
      <c r="B292" s="235"/>
      <c r="C292" s="235"/>
      <c r="D292" s="235"/>
      <c r="E292" s="235"/>
      <c r="F292" s="235"/>
      <c r="G292" s="8"/>
      <c r="H292" s="17"/>
      <c r="I292" s="15"/>
      <c r="J292" s="15"/>
      <c r="K292" s="15"/>
      <c r="L292" s="8"/>
      <c r="M292" s="8"/>
      <c r="N292" s="8"/>
      <c r="O292" s="8"/>
      <c r="P292" s="8"/>
      <c r="Q292" s="8"/>
      <c r="R292" s="8"/>
      <c r="S292" s="8"/>
      <c r="T292" s="8"/>
      <c r="U292" s="8"/>
      <c r="V292" s="8"/>
    </row>
    <row r="293" spans="1:22" ht="17" thickBot="1" x14ac:dyDescent="0.25">
      <c r="A293" s="8"/>
      <c r="B293" s="8"/>
      <c r="C293" s="8"/>
      <c r="D293" s="8"/>
      <c r="E293" s="8"/>
      <c r="F293" s="8"/>
      <c r="G293" s="8"/>
      <c r="H293" s="17"/>
      <c r="I293" s="15"/>
      <c r="J293" s="15"/>
      <c r="K293" s="15"/>
      <c r="L293" s="8"/>
      <c r="M293" s="8"/>
      <c r="N293" s="8"/>
      <c r="O293" s="8"/>
      <c r="P293" s="8"/>
      <c r="Q293" s="8"/>
      <c r="R293" s="8"/>
      <c r="S293" s="8"/>
      <c r="T293" s="8"/>
      <c r="U293" s="8"/>
      <c r="V293" s="8"/>
    </row>
    <row r="294" spans="1:22" ht="26" thickBot="1" x14ac:dyDescent="0.3">
      <c r="A294" s="8"/>
      <c r="B294" s="619" t="s">
        <v>115</v>
      </c>
      <c r="C294" s="620"/>
      <c r="D294" s="620"/>
      <c r="E294" s="620"/>
      <c r="F294" s="620"/>
      <c r="G294" s="621"/>
      <c r="H294" s="17"/>
      <c r="I294" s="15"/>
      <c r="J294" s="15"/>
      <c r="K294" s="15"/>
      <c r="L294" s="8"/>
      <c r="M294" s="8"/>
      <c r="N294" s="8"/>
      <c r="O294" s="8"/>
      <c r="P294" s="8"/>
      <c r="Q294" s="8"/>
      <c r="R294" s="8"/>
      <c r="S294" s="8"/>
      <c r="T294" s="8"/>
      <c r="U294" s="8"/>
      <c r="V294" s="8"/>
    </row>
    <row r="295" spans="1:22" ht="17" thickBot="1" x14ac:dyDescent="0.25">
      <c r="A295" s="15"/>
      <c r="B295" s="15"/>
      <c r="C295" s="15"/>
      <c r="D295" s="15"/>
      <c r="E295" s="15"/>
      <c r="F295" s="15"/>
      <c r="G295" s="15"/>
      <c r="H295" s="17"/>
      <c r="I295" s="15"/>
      <c r="J295" s="15"/>
      <c r="K295" s="15"/>
      <c r="L295" s="8"/>
      <c r="M295" s="8"/>
      <c r="N295" s="8"/>
      <c r="O295" s="8"/>
      <c r="P295" s="8"/>
      <c r="Q295" s="8"/>
      <c r="R295" s="8"/>
      <c r="S295" s="8"/>
      <c r="T295" s="8"/>
      <c r="U295" s="8"/>
      <c r="V295" s="8"/>
    </row>
    <row r="296" spans="1:22" ht="17" thickBot="1" x14ac:dyDescent="0.25">
      <c r="A296" s="288">
        <v>1</v>
      </c>
      <c r="B296" s="289" t="s">
        <v>116</v>
      </c>
      <c r="C296" s="387"/>
      <c r="D296" s="387"/>
      <c r="E296" s="387"/>
      <c r="F296" s="387"/>
      <c r="G296" s="387"/>
      <c r="H296" s="17"/>
      <c r="I296" s="15"/>
      <c r="J296" s="15"/>
      <c r="K296" s="15"/>
      <c r="L296" s="8"/>
      <c r="M296" s="8"/>
      <c r="N296" s="8"/>
      <c r="O296" s="8"/>
      <c r="P296" s="8"/>
      <c r="Q296" s="8"/>
      <c r="R296" s="8"/>
      <c r="S296" s="8"/>
      <c r="T296" s="8"/>
      <c r="U296" s="8"/>
      <c r="V296" s="8"/>
    </row>
    <row r="297" spans="1:22" ht="17" thickBot="1" x14ac:dyDescent="0.25">
      <c r="A297" s="290"/>
      <c r="B297" s="387"/>
      <c r="C297" s="387"/>
      <c r="D297" s="387"/>
      <c r="E297" s="387"/>
      <c r="F297" s="387"/>
      <c r="G297" s="387"/>
      <c r="H297" s="17"/>
      <c r="I297" s="15"/>
      <c r="J297" s="15"/>
      <c r="K297" s="15"/>
      <c r="L297" s="8"/>
      <c r="M297" s="8"/>
      <c r="N297" s="8"/>
      <c r="O297" s="8"/>
      <c r="P297" s="8"/>
      <c r="Q297" s="8"/>
      <c r="R297" s="8"/>
      <c r="S297" s="8"/>
      <c r="T297" s="8"/>
      <c r="U297" s="8"/>
      <c r="V297" s="8"/>
    </row>
    <row r="298" spans="1:22" ht="17" thickBot="1" x14ac:dyDescent="0.25">
      <c r="A298" s="288">
        <v>2</v>
      </c>
      <c r="B298" s="289" t="s">
        <v>132</v>
      </c>
      <c r="C298" s="387"/>
      <c r="D298" s="387"/>
      <c r="E298" s="387"/>
      <c r="F298" s="387"/>
      <c r="G298" s="387"/>
      <c r="H298" s="15"/>
      <c r="I298" s="15"/>
      <c r="J298" s="15"/>
      <c r="K298" s="15"/>
      <c r="L298" s="8"/>
      <c r="M298" s="8"/>
      <c r="N298" s="8"/>
      <c r="O298" s="8"/>
      <c r="P298" s="8"/>
      <c r="Q298" s="8"/>
      <c r="R298" s="8"/>
      <c r="S298" s="8"/>
      <c r="T298" s="8"/>
      <c r="U298" s="8"/>
      <c r="V298" s="8"/>
    </row>
    <row r="299" spans="1:22" ht="17" thickBot="1" x14ac:dyDescent="0.25">
      <c r="A299" s="290"/>
      <c r="B299" s="387"/>
      <c r="C299" s="387"/>
      <c r="D299" s="387"/>
      <c r="E299" s="387"/>
      <c r="F299" s="387"/>
      <c r="G299" s="387"/>
      <c r="H299" s="15"/>
      <c r="I299" s="15"/>
      <c r="J299" s="15"/>
      <c r="K299" s="15"/>
      <c r="L299" s="8"/>
      <c r="M299" s="8"/>
      <c r="N299" s="8"/>
      <c r="O299" s="8"/>
      <c r="P299" s="8"/>
      <c r="Q299" s="8"/>
      <c r="R299" s="8"/>
      <c r="S299" s="8"/>
      <c r="T299" s="8"/>
      <c r="U299" s="8"/>
      <c r="V299" s="8"/>
    </row>
    <row r="300" spans="1:22" ht="28.5" customHeight="1" thickBot="1" x14ac:dyDescent="0.25">
      <c r="A300" s="291">
        <v>3</v>
      </c>
      <c r="B300" s="307" t="s">
        <v>133</v>
      </c>
      <c r="C300" s="387"/>
      <c r="D300" s="273" t="s">
        <v>117</v>
      </c>
      <c r="E300" s="387"/>
      <c r="F300" s="273" t="s">
        <v>118</v>
      </c>
      <c r="G300" s="387"/>
      <c r="H300" s="15"/>
      <c r="I300" s="15"/>
      <c r="J300" s="15"/>
      <c r="K300" s="15"/>
      <c r="L300" s="8"/>
      <c r="M300" s="8"/>
      <c r="N300" s="8"/>
      <c r="O300" s="8"/>
      <c r="P300" s="8"/>
      <c r="Q300" s="8"/>
      <c r="R300" s="8"/>
      <c r="S300" s="8"/>
      <c r="T300" s="8"/>
      <c r="U300" s="8"/>
      <c r="V300" s="8"/>
    </row>
    <row r="301" spans="1:22" ht="17" thickBot="1" x14ac:dyDescent="0.25">
      <c r="A301" s="387"/>
      <c r="B301" s="387"/>
      <c r="C301" s="387"/>
      <c r="D301" s="387"/>
      <c r="E301" s="387"/>
      <c r="F301" s="387"/>
      <c r="G301" s="387"/>
      <c r="H301" s="15"/>
      <c r="I301" s="15"/>
      <c r="J301" s="15"/>
      <c r="K301" s="15"/>
      <c r="L301" s="8"/>
      <c r="M301" s="8"/>
      <c r="N301" s="8"/>
      <c r="O301" s="8"/>
      <c r="P301" s="8"/>
      <c r="Q301" s="8"/>
      <c r="R301" s="8"/>
      <c r="S301" s="8"/>
      <c r="T301" s="8"/>
      <c r="U301" s="8"/>
      <c r="V301" s="8"/>
    </row>
    <row r="302" spans="1:22" ht="16" x14ac:dyDescent="0.2">
      <c r="A302" s="387"/>
      <c r="B302" s="588"/>
      <c r="C302" s="387"/>
      <c r="D302" s="570"/>
      <c r="E302" s="388"/>
      <c r="F302" s="570"/>
      <c r="G302" s="387"/>
      <c r="H302" s="15"/>
      <c r="I302" s="15"/>
      <c r="J302" s="15"/>
      <c r="K302" s="15"/>
      <c r="L302" s="8"/>
      <c r="M302" s="8"/>
      <c r="N302" s="8"/>
      <c r="O302" s="8"/>
      <c r="P302" s="8"/>
      <c r="Q302" s="8"/>
      <c r="R302" s="8"/>
      <c r="S302" s="8"/>
      <c r="T302" s="8"/>
      <c r="U302" s="8"/>
      <c r="V302" s="8"/>
    </row>
    <row r="303" spans="1:22" ht="16" x14ac:dyDescent="0.2">
      <c r="A303" s="387"/>
      <c r="B303" s="585"/>
      <c r="C303" s="387"/>
      <c r="D303" s="570"/>
      <c r="E303" s="388"/>
      <c r="F303" s="570"/>
      <c r="G303" s="387"/>
      <c r="H303" s="15"/>
      <c r="I303" s="15"/>
      <c r="J303" s="15"/>
      <c r="K303" s="15"/>
      <c r="L303" s="8"/>
      <c r="M303" s="8"/>
      <c r="N303" s="8"/>
      <c r="O303" s="8"/>
      <c r="P303" s="8"/>
      <c r="Q303" s="8"/>
      <c r="R303" s="8"/>
      <c r="S303" s="8"/>
      <c r="T303" s="8"/>
      <c r="U303" s="8"/>
      <c r="V303" s="8"/>
    </row>
    <row r="304" spans="1:22" ht="16" x14ac:dyDescent="0.2">
      <c r="A304" s="387"/>
      <c r="B304" s="585"/>
      <c r="C304" s="387"/>
      <c r="D304" s="570"/>
      <c r="E304" s="388"/>
      <c r="F304" s="570"/>
      <c r="G304" s="387"/>
      <c r="H304" s="15"/>
      <c r="I304" s="15"/>
      <c r="J304" s="15"/>
      <c r="K304" s="15"/>
      <c r="L304" s="8"/>
      <c r="M304" s="8"/>
      <c r="N304" s="8"/>
      <c r="O304" s="8"/>
      <c r="P304" s="8"/>
      <c r="Q304" s="8"/>
      <c r="R304" s="8"/>
      <c r="S304" s="8"/>
      <c r="T304" s="8"/>
      <c r="U304" s="8"/>
      <c r="V304" s="8"/>
    </row>
    <row r="305" spans="1:22" ht="16" x14ac:dyDescent="0.2">
      <c r="A305" s="387"/>
      <c r="B305" s="585"/>
      <c r="C305" s="387"/>
      <c r="D305" s="570"/>
      <c r="E305" s="388"/>
      <c r="F305" s="570"/>
      <c r="G305" s="387"/>
      <c r="H305" s="15"/>
      <c r="I305" s="15"/>
      <c r="J305" s="15"/>
      <c r="K305" s="15"/>
      <c r="L305" s="8"/>
      <c r="M305" s="8"/>
      <c r="N305" s="8"/>
      <c r="O305" s="8"/>
      <c r="P305" s="8"/>
      <c r="Q305" s="8"/>
      <c r="R305" s="8"/>
      <c r="S305" s="8"/>
      <c r="T305" s="8"/>
      <c r="U305" s="8"/>
      <c r="V305" s="8"/>
    </row>
    <row r="306" spans="1:22" ht="16" x14ac:dyDescent="0.2">
      <c r="A306" s="387"/>
      <c r="B306" s="585"/>
      <c r="C306" s="387"/>
      <c r="D306" s="570"/>
      <c r="E306" s="388"/>
      <c r="F306" s="570"/>
      <c r="G306" s="387"/>
      <c r="H306" s="15"/>
      <c r="I306" s="15"/>
      <c r="J306" s="15"/>
      <c r="K306" s="15"/>
      <c r="L306" s="8"/>
      <c r="M306" s="8"/>
      <c r="N306" s="8"/>
      <c r="O306" s="8"/>
      <c r="P306" s="8"/>
      <c r="Q306" s="8"/>
      <c r="R306" s="8"/>
      <c r="S306" s="8"/>
      <c r="T306" s="8"/>
      <c r="U306" s="8"/>
      <c r="V306" s="8"/>
    </row>
    <row r="307" spans="1:22" ht="17" thickBot="1" x14ac:dyDescent="0.25">
      <c r="A307" s="387"/>
      <c r="B307" s="586"/>
      <c r="C307" s="387"/>
      <c r="D307" s="570"/>
      <c r="E307" s="388"/>
      <c r="F307" s="570"/>
      <c r="G307" s="387"/>
      <c r="H307" s="15"/>
      <c r="I307" s="15"/>
      <c r="J307" s="15"/>
      <c r="K307" s="15"/>
      <c r="L307" s="8"/>
      <c r="M307" s="8"/>
      <c r="N307" s="8"/>
      <c r="O307" s="8"/>
      <c r="P307" s="8"/>
      <c r="Q307" s="8"/>
      <c r="R307" s="8"/>
      <c r="S307" s="8"/>
      <c r="T307" s="8"/>
      <c r="U307" s="8"/>
      <c r="V307" s="8"/>
    </row>
    <row r="308" spans="1:22" ht="16" x14ac:dyDescent="0.2">
      <c r="A308" s="15"/>
      <c r="B308" s="15"/>
      <c r="C308" s="15"/>
      <c r="D308" s="15"/>
      <c r="E308" s="15"/>
      <c r="F308" s="15"/>
      <c r="G308" s="15"/>
      <c r="H308" s="15"/>
      <c r="I308" s="15"/>
      <c r="J308" s="15"/>
      <c r="K308" s="15"/>
      <c r="L308" s="8"/>
      <c r="M308" s="8"/>
      <c r="N308" s="8"/>
      <c r="O308" s="8"/>
      <c r="P308" s="8"/>
      <c r="Q308" s="8"/>
      <c r="R308" s="8"/>
      <c r="S308" s="8"/>
      <c r="T308" s="8"/>
      <c r="U308" s="8"/>
      <c r="V308" s="8"/>
    </row>
    <row r="309" spans="1:22" ht="16" x14ac:dyDescent="0.2">
      <c r="A309" s="15"/>
      <c r="B309" s="15"/>
      <c r="C309" s="15"/>
      <c r="D309" s="15"/>
      <c r="E309" s="15"/>
      <c r="F309" s="15"/>
      <c r="G309" s="15"/>
      <c r="H309" s="15"/>
      <c r="I309" s="15"/>
      <c r="J309" s="15"/>
      <c r="K309" s="15"/>
      <c r="L309" s="8"/>
      <c r="M309" s="8"/>
      <c r="N309" s="8"/>
      <c r="O309" s="8"/>
      <c r="P309" s="8"/>
      <c r="Q309" s="8"/>
      <c r="R309" s="8"/>
      <c r="S309" s="8"/>
      <c r="T309" s="8"/>
      <c r="U309" s="8"/>
      <c r="V309" s="8"/>
    </row>
    <row r="310" spans="1:22" ht="17" thickBot="1" x14ac:dyDescent="0.25">
      <c r="A310" s="15"/>
      <c r="B310" s="15"/>
      <c r="C310" s="15"/>
      <c r="D310" s="15"/>
      <c r="E310" s="15"/>
      <c r="F310" s="15"/>
      <c r="G310" s="15"/>
      <c r="H310" s="15"/>
      <c r="I310" s="15"/>
      <c r="J310" s="15"/>
      <c r="K310" s="15"/>
      <c r="L310" s="8"/>
      <c r="M310" s="8"/>
      <c r="N310" s="8"/>
      <c r="O310" s="8"/>
      <c r="P310" s="8"/>
      <c r="Q310" s="8"/>
      <c r="R310" s="8"/>
      <c r="S310" s="8"/>
      <c r="T310" s="8"/>
      <c r="U310" s="8"/>
      <c r="V310" s="8"/>
    </row>
    <row r="311" spans="1:22" ht="24.75" customHeight="1" thickBot="1" x14ac:dyDescent="0.25">
      <c r="A311" s="15"/>
      <c r="B311" s="389" t="s">
        <v>102</v>
      </c>
      <c r="C311" s="9"/>
      <c r="D311" s="9"/>
      <c r="E311" s="9"/>
      <c r="F311" s="9"/>
      <c r="G311" s="10"/>
      <c r="H311" s="15"/>
      <c r="I311" s="15"/>
      <c r="J311" s="15"/>
      <c r="K311" s="15"/>
      <c r="L311" s="8"/>
      <c r="M311" s="8"/>
      <c r="N311" s="8"/>
      <c r="O311" s="8"/>
      <c r="P311" s="8"/>
      <c r="Q311" s="8"/>
      <c r="R311" s="8"/>
      <c r="S311" s="8"/>
      <c r="T311" s="8"/>
      <c r="U311" s="8"/>
      <c r="V311" s="8"/>
    </row>
    <row r="312" spans="1:22" ht="17" thickBot="1" x14ac:dyDescent="0.25">
      <c r="A312" s="15"/>
      <c r="B312" s="15"/>
      <c r="C312" s="17"/>
      <c r="D312" s="17"/>
      <c r="E312" s="15"/>
      <c r="F312" s="15"/>
      <c r="G312" s="15"/>
      <c r="H312" s="15"/>
      <c r="I312" s="15"/>
      <c r="J312" s="15"/>
      <c r="K312" s="15"/>
      <c r="L312" s="8"/>
      <c r="M312" s="8"/>
      <c r="N312" s="8"/>
      <c r="O312" s="8"/>
      <c r="P312" s="8"/>
      <c r="Q312" s="8"/>
      <c r="R312" s="8"/>
      <c r="S312" s="8"/>
      <c r="T312" s="8"/>
      <c r="U312" s="8"/>
      <c r="V312" s="8"/>
    </row>
    <row r="313" spans="1:22" ht="17" thickBot="1" x14ac:dyDescent="0.25">
      <c r="A313" s="231">
        <v>1</v>
      </c>
      <c r="B313" s="292" t="s">
        <v>365</v>
      </c>
      <c r="C313" s="6"/>
      <c r="D313" s="6"/>
      <c r="E313" s="15"/>
      <c r="F313" s="15"/>
      <c r="G313" s="15"/>
      <c r="H313" s="15"/>
      <c r="I313" s="15"/>
      <c r="J313" s="15"/>
      <c r="K313" s="15"/>
      <c r="L313" s="8"/>
      <c r="M313" s="8"/>
      <c r="N313" s="8"/>
      <c r="O313" s="8"/>
      <c r="P313" s="8"/>
      <c r="Q313" s="8"/>
      <c r="R313" s="8"/>
      <c r="S313" s="8"/>
      <c r="T313" s="8"/>
      <c r="U313" s="8"/>
      <c r="V313" s="8"/>
    </row>
    <row r="314" spans="1:22" ht="16" x14ac:dyDescent="0.2">
      <c r="A314" s="15"/>
      <c r="B314" s="15"/>
      <c r="C314" s="17"/>
      <c r="D314" s="17"/>
      <c r="E314" s="15"/>
      <c r="F314" s="15"/>
      <c r="G314" s="15"/>
      <c r="H314" s="15"/>
      <c r="I314" s="15"/>
      <c r="J314" s="15"/>
      <c r="K314" s="15"/>
      <c r="L314" s="8"/>
      <c r="M314" s="8"/>
      <c r="N314" s="8"/>
      <c r="O314" s="8"/>
      <c r="P314" s="8"/>
      <c r="Q314" s="8"/>
      <c r="R314" s="8"/>
      <c r="S314" s="8"/>
      <c r="T314" s="8"/>
      <c r="U314" s="8"/>
      <c r="V314" s="8"/>
    </row>
    <row r="315" spans="1:22" ht="16" x14ac:dyDescent="0.2">
      <c r="A315" s="15"/>
      <c r="B315" s="15"/>
      <c r="C315" s="15"/>
      <c r="D315" s="15"/>
      <c r="E315" s="15"/>
      <c r="F315" s="15"/>
      <c r="G315" s="15"/>
      <c r="H315" s="15"/>
      <c r="I315" s="15"/>
      <c r="J315" s="15"/>
      <c r="K315" s="15"/>
      <c r="L315" s="8"/>
      <c r="M315" s="8"/>
      <c r="N315" s="8"/>
      <c r="O315" s="8"/>
      <c r="P315" s="8"/>
      <c r="Q315" s="8"/>
      <c r="R315" s="8"/>
      <c r="S315" s="8"/>
      <c r="T315" s="8"/>
      <c r="U315" s="8"/>
      <c r="V315" s="8"/>
    </row>
    <row r="316" spans="1:22" ht="17" thickBot="1" x14ac:dyDescent="0.25">
      <c r="A316" s="15"/>
      <c r="B316" s="15"/>
      <c r="C316" s="15"/>
      <c r="D316" s="15"/>
      <c r="E316" s="15"/>
      <c r="F316" s="15"/>
      <c r="G316" s="15"/>
      <c r="H316" s="15"/>
      <c r="I316" s="15"/>
      <c r="J316" s="15"/>
      <c r="K316" s="15"/>
      <c r="L316" s="8"/>
      <c r="M316" s="8"/>
      <c r="N316" s="8"/>
      <c r="O316" s="8"/>
      <c r="P316" s="8"/>
      <c r="Q316" s="8"/>
      <c r="R316" s="8"/>
      <c r="S316" s="8"/>
      <c r="T316" s="8"/>
      <c r="U316" s="8"/>
      <c r="V316" s="8"/>
    </row>
    <row r="317" spans="1:22" ht="26.25" customHeight="1" thickBot="1" x14ac:dyDescent="0.25">
      <c r="A317" s="15"/>
      <c r="B317" s="389" t="s">
        <v>114</v>
      </c>
      <c r="C317" s="337"/>
      <c r="D317" s="337"/>
      <c r="E317" s="337"/>
      <c r="F317" s="337"/>
      <c r="G317" s="10"/>
      <c r="H317" s="15"/>
      <c r="I317" s="15"/>
      <c r="J317" s="15"/>
      <c r="K317" s="15"/>
      <c r="L317" s="8"/>
      <c r="M317" s="8"/>
      <c r="N317" s="8"/>
      <c r="O317" s="8"/>
      <c r="P317" s="8"/>
      <c r="Q317" s="8"/>
      <c r="R317" s="8"/>
      <c r="S317" s="8"/>
      <c r="T317" s="8"/>
      <c r="U317" s="8"/>
      <c r="V317" s="8"/>
    </row>
    <row r="318" spans="1:22" ht="17" thickBot="1" x14ac:dyDescent="0.25">
      <c r="A318" s="15"/>
      <c r="B318" s="15"/>
      <c r="C318" s="15"/>
      <c r="D318" s="15"/>
      <c r="E318" s="15"/>
      <c r="F318" s="15"/>
      <c r="G318" s="15"/>
      <c r="H318" s="15"/>
      <c r="I318" s="15"/>
      <c r="J318" s="15"/>
      <c r="K318" s="15"/>
      <c r="L318" s="8"/>
      <c r="M318" s="8"/>
      <c r="N318" s="8"/>
      <c r="O318" s="8"/>
      <c r="P318" s="8"/>
      <c r="Q318" s="8"/>
      <c r="R318" s="8"/>
      <c r="S318" s="8"/>
      <c r="T318" s="8"/>
      <c r="U318" s="8"/>
      <c r="V318" s="8"/>
    </row>
    <row r="319" spans="1:22" ht="92" thickBot="1" x14ac:dyDescent="0.25">
      <c r="A319" s="293" t="s">
        <v>107</v>
      </c>
      <c r="B319" s="294" t="s">
        <v>295</v>
      </c>
      <c r="C319" s="387"/>
      <c r="D319" s="387"/>
      <c r="E319" s="387"/>
      <c r="F319" s="387"/>
      <c r="G319" s="387"/>
      <c r="H319" s="15"/>
      <c r="I319" s="15"/>
      <c r="J319" s="15"/>
      <c r="K319" s="15"/>
      <c r="L319" s="8"/>
      <c r="M319" s="8"/>
      <c r="N319" s="8"/>
      <c r="O319" s="8"/>
      <c r="P319" s="8"/>
      <c r="Q319" s="8"/>
      <c r="R319" s="8"/>
      <c r="S319" s="8"/>
      <c r="T319" s="8"/>
      <c r="U319" s="8"/>
      <c r="V319" s="8"/>
    </row>
    <row r="320" spans="1:22" ht="17" thickBot="1" x14ac:dyDescent="0.25">
      <c r="A320" s="295"/>
      <c r="B320" s="260"/>
      <c r="C320" s="387"/>
      <c r="D320" s="387"/>
      <c r="E320" s="387"/>
      <c r="F320" s="387"/>
      <c r="G320" s="387"/>
      <c r="H320" s="15"/>
      <c r="I320" s="15"/>
      <c r="J320" s="15"/>
      <c r="K320" s="15"/>
      <c r="L320" s="8"/>
      <c r="M320" s="8"/>
      <c r="N320" s="8"/>
      <c r="O320" s="8"/>
      <c r="P320" s="8"/>
      <c r="Q320" s="8"/>
      <c r="R320" s="8"/>
      <c r="S320" s="8"/>
      <c r="T320" s="8"/>
      <c r="U320" s="8"/>
      <c r="V320" s="8"/>
    </row>
    <row r="321" spans="1:22" ht="92" thickBot="1" x14ac:dyDescent="0.25">
      <c r="A321" s="293" t="s">
        <v>108</v>
      </c>
      <c r="B321" s="294" t="s">
        <v>294</v>
      </c>
      <c r="C321" s="387"/>
      <c r="D321" s="387"/>
      <c r="E321" s="387"/>
      <c r="F321" s="387"/>
      <c r="G321" s="387"/>
      <c r="H321" s="15"/>
      <c r="I321" s="15"/>
      <c r="J321" s="15"/>
      <c r="K321" s="15"/>
      <c r="L321" s="8"/>
      <c r="M321" s="8"/>
      <c r="N321" s="8"/>
      <c r="O321" s="8"/>
      <c r="P321" s="8"/>
      <c r="Q321" s="8"/>
      <c r="R321" s="8"/>
      <c r="S321" s="8"/>
      <c r="T321" s="8"/>
      <c r="U321" s="8"/>
      <c r="V321" s="8"/>
    </row>
    <row r="322" spans="1:22" ht="17" thickBot="1" x14ac:dyDescent="0.25">
      <c r="A322" s="295"/>
      <c r="B322" s="387"/>
      <c r="C322" s="387"/>
      <c r="D322" s="387"/>
      <c r="E322" s="387"/>
      <c r="F322" s="387"/>
      <c r="G322" s="387"/>
      <c r="H322" s="15"/>
      <c r="I322" s="15"/>
      <c r="J322" s="15"/>
      <c r="K322" s="15"/>
      <c r="L322" s="8"/>
      <c r="M322" s="8"/>
      <c r="N322" s="8"/>
      <c r="O322" s="8"/>
      <c r="P322" s="8"/>
      <c r="Q322" s="8"/>
      <c r="R322" s="8"/>
      <c r="S322" s="8"/>
      <c r="T322" s="8"/>
      <c r="U322" s="8"/>
      <c r="V322" s="8"/>
    </row>
    <row r="323" spans="1:22" ht="31" thickBot="1" x14ac:dyDescent="0.25">
      <c r="A323" s="296"/>
      <c r="B323" s="297" t="s">
        <v>109</v>
      </c>
      <c r="C323" s="387"/>
      <c r="D323" s="298" t="s">
        <v>120</v>
      </c>
      <c r="E323" s="299"/>
      <c r="F323" s="298" t="s">
        <v>121</v>
      </c>
      <c r="G323" s="387"/>
      <c r="H323" s="15"/>
      <c r="I323" s="15"/>
      <c r="J323" s="15"/>
      <c r="K323" s="15"/>
      <c r="L323" s="8"/>
      <c r="M323" s="8"/>
      <c r="N323" s="8"/>
      <c r="O323" s="8"/>
      <c r="P323" s="8"/>
      <c r="Q323" s="8"/>
      <c r="R323" s="8"/>
      <c r="S323" s="8"/>
      <c r="T323" s="8"/>
      <c r="U323" s="8"/>
      <c r="V323" s="8"/>
    </row>
    <row r="324" spans="1:22" ht="17" thickBot="1" x14ac:dyDescent="0.25">
      <c r="A324" s="230"/>
      <c r="B324" s="297" t="s">
        <v>110</v>
      </c>
      <c r="C324" s="387"/>
      <c r="D324" s="387"/>
      <c r="E324" s="387"/>
      <c r="F324" s="387"/>
      <c r="G324" s="387"/>
      <c r="H324" s="15"/>
      <c r="I324" s="15"/>
      <c r="J324" s="15"/>
      <c r="K324" s="15"/>
      <c r="L324" s="8"/>
      <c r="M324" s="8"/>
      <c r="N324" s="8"/>
      <c r="O324" s="8"/>
      <c r="P324" s="8"/>
      <c r="Q324" s="8"/>
      <c r="R324" s="8"/>
      <c r="S324" s="8"/>
      <c r="T324" s="8"/>
      <c r="U324" s="8"/>
      <c r="V324" s="8"/>
    </row>
    <row r="325" spans="1:22" ht="17" thickBot="1" x14ac:dyDescent="0.25">
      <c r="A325" s="230"/>
      <c r="B325" s="300" t="s">
        <v>111</v>
      </c>
      <c r="C325" s="387"/>
      <c r="D325" s="589"/>
      <c r="E325" s="301"/>
      <c r="F325" s="589"/>
      <c r="G325" s="387"/>
      <c r="H325" s="15"/>
      <c r="I325" s="15"/>
      <c r="J325" s="15"/>
      <c r="K325" s="15"/>
      <c r="L325" s="8"/>
      <c r="M325" s="8"/>
      <c r="N325" s="8"/>
      <c r="O325" s="8"/>
      <c r="P325" s="8"/>
      <c r="Q325" s="8"/>
      <c r="R325" s="8"/>
      <c r="S325" s="8"/>
      <c r="T325" s="8"/>
      <c r="U325" s="8"/>
      <c r="V325" s="8"/>
    </row>
    <row r="326" spans="1:22" ht="16" x14ac:dyDescent="0.2">
      <c r="A326" s="230"/>
      <c r="B326" s="300" t="s">
        <v>112</v>
      </c>
      <c r="C326" s="387"/>
      <c r="D326" s="230"/>
      <c r="E326" s="230"/>
      <c r="F326" s="230"/>
      <c r="G326" s="387"/>
      <c r="H326" s="15"/>
      <c r="I326" s="15"/>
      <c r="J326" s="15"/>
      <c r="K326" s="15"/>
      <c r="L326" s="8"/>
      <c r="M326" s="8"/>
      <c r="N326" s="8"/>
      <c r="O326" s="8"/>
      <c r="P326" s="8"/>
      <c r="Q326" s="8"/>
      <c r="R326" s="8"/>
      <c r="S326" s="8"/>
      <c r="T326" s="8"/>
      <c r="U326" s="8"/>
      <c r="V326" s="8"/>
    </row>
    <row r="327" spans="1:22" ht="17" thickBot="1" x14ac:dyDescent="0.25">
      <c r="A327" s="230"/>
      <c r="B327" s="300" t="s">
        <v>113</v>
      </c>
      <c r="C327" s="387"/>
      <c r="D327" s="230"/>
      <c r="E327" s="230"/>
      <c r="F327" s="230"/>
      <c r="G327" s="387"/>
      <c r="H327" s="15"/>
      <c r="I327" s="15"/>
      <c r="J327" s="15"/>
      <c r="K327" s="15"/>
      <c r="L327" s="8"/>
      <c r="M327" s="8"/>
      <c r="N327" s="8"/>
      <c r="O327" s="8"/>
      <c r="P327" s="8"/>
      <c r="Q327" s="8"/>
      <c r="R327" s="8"/>
      <c r="S327" s="8"/>
      <c r="T327" s="8"/>
      <c r="U327" s="8"/>
      <c r="V327" s="8"/>
    </row>
    <row r="328" spans="1:22" ht="17" thickBot="1" x14ac:dyDescent="0.25">
      <c r="A328" s="387"/>
      <c r="B328" s="387"/>
      <c r="C328" s="387"/>
      <c r="D328" s="302" t="s">
        <v>122</v>
      </c>
      <c r="E328" s="301"/>
      <c r="F328" s="302" t="s">
        <v>122</v>
      </c>
      <c r="G328" s="387"/>
      <c r="H328" s="8"/>
      <c r="I328" s="15"/>
      <c r="J328" s="15"/>
      <c r="K328" s="15"/>
      <c r="L328" s="8"/>
      <c r="M328" s="8"/>
      <c r="N328" s="8"/>
      <c r="O328" s="8"/>
      <c r="P328" s="8"/>
      <c r="Q328" s="8"/>
      <c r="R328" s="8"/>
      <c r="S328" s="8"/>
      <c r="T328" s="8"/>
      <c r="U328" s="8"/>
      <c r="V328" s="8"/>
    </row>
    <row r="329" spans="1:22" ht="17" thickBot="1" x14ac:dyDescent="0.25">
      <c r="A329" s="338"/>
      <c r="B329" s="339" t="s">
        <v>2</v>
      </c>
      <c r="C329" s="387"/>
      <c r="D329" s="303"/>
      <c r="E329" s="230"/>
      <c r="F329" s="230"/>
      <c r="G329" s="387"/>
      <c r="H329" s="8"/>
      <c r="I329" s="15"/>
      <c r="J329" s="15"/>
      <c r="K329" s="15"/>
      <c r="L329" s="8"/>
      <c r="M329" s="8"/>
      <c r="N329" s="8"/>
      <c r="O329" s="8"/>
      <c r="P329" s="8"/>
      <c r="Q329" s="8"/>
      <c r="R329" s="8"/>
      <c r="S329" s="8"/>
      <c r="T329" s="8"/>
      <c r="U329" s="8"/>
      <c r="V329" s="8"/>
    </row>
    <row r="330" spans="1:22" ht="17" thickBot="1" x14ac:dyDescent="0.25">
      <c r="A330" s="340">
        <v>1</v>
      </c>
      <c r="B330" s="538">
        <f t="shared" ref="B330:B339" si="1">B28</f>
        <v>0</v>
      </c>
      <c r="C330" s="387"/>
      <c r="D330" s="590"/>
      <c r="E330" s="304"/>
      <c r="F330" s="590"/>
      <c r="G330" s="387"/>
      <c r="H330" s="8"/>
      <c r="I330" s="15"/>
      <c r="J330" s="15"/>
      <c r="K330" s="15"/>
      <c r="L330" s="8"/>
      <c r="M330" s="8"/>
      <c r="N330" s="8"/>
      <c r="O330" s="8"/>
      <c r="P330" s="8"/>
      <c r="Q330" s="8"/>
      <c r="R330" s="8"/>
      <c r="S330" s="8"/>
      <c r="T330" s="8"/>
      <c r="U330" s="8"/>
      <c r="V330" s="8"/>
    </row>
    <row r="331" spans="1:22" ht="17" thickBot="1" x14ac:dyDescent="0.25">
      <c r="A331" s="340">
        <v>2</v>
      </c>
      <c r="B331" s="538">
        <f t="shared" si="1"/>
        <v>0</v>
      </c>
      <c r="C331" s="387"/>
      <c r="D331" s="590"/>
      <c r="E331" s="304"/>
      <c r="F331" s="590"/>
      <c r="G331" s="387"/>
      <c r="H331" s="8"/>
      <c r="I331" s="15"/>
      <c r="J331" s="15"/>
      <c r="K331" s="15"/>
      <c r="L331" s="8"/>
      <c r="M331" s="8"/>
      <c r="N331" s="8"/>
      <c r="O331" s="8"/>
      <c r="P331" s="8"/>
      <c r="Q331" s="8"/>
      <c r="R331" s="8"/>
      <c r="S331" s="8"/>
      <c r="T331" s="8"/>
      <c r="U331" s="8"/>
      <c r="V331" s="8"/>
    </row>
    <row r="332" spans="1:22" ht="17" thickBot="1" x14ac:dyDescent="0.25">
      <c r="A332" s="340">
        <v>3</v>
      </c>
      <c r="B332" s="538">
        <f t="shared" si="1"/>
        <v>0</v>
      </c>
      <c r="C332" s="387"/>
      <c r="D332" s="590"/>
      <c r="E332" s="304"/>
      <c r="F332" s="590"/>
      <c r="G332" s="387"/>
      <c r="H332" s="8"/>
      <c r="I332" s="15"/>
      <c r="J332" s="15"/>
      <c r="K332" s="15"/>
      <c r="L332" s="8"/>
      <c r="M332" s="8"/>
      <c r="N332" s="8"/>
      <c r="O332" s="8"/>
      <c r="P332" s="8"/>
      <c r="Q332" s="8"/>
      <c r="R332" s="8"/>
      <c r="S332" s="8"/>
      <c r="T332" s="8"/>
      <c r="U332" s="8"/>
      <c r="V332" s="8"/>
    </row>
    <row r="333" spans="1:22" ht="17" thickBot="1" x14ac:dyDescent="0.25">
      <c r="A333" s="340">
        <v>4</v>
      </c>
      <c r="B333" s="538">
        <f t="shared" si="1"/>
        <v>0</v>
      </c>
      <c r="C333" s="387"/>
      <c r="D333" s="590"/>
      <c r="E333" s="304"/>
      <c r="F333" s="590"/>
      <c r="G333" s="387"/>
      <c r="H333" s="8"/>
      <c r="I333" s="15"/>
      <c r="J333" s="15"/>
      <c r="K333" s="15"/>
      <c r="L333" s="8"/>
      <c r="M333" s="8"/>
      <c r="N333" s="8"/>
      <c r="O333" s="8"/>
      <c r="P333" s="8"/>
      <c r="Q333" s="8"/>
      <c r="R333" s="8"/>
      <c r="S333" s="8"/>
      <c r="T333" s="8"/>
      <c r="U333" s="8"/>
      <c r="V333" s="8"/>
    </row>
    <row r="334" spans="1:22" ht="17" thickBot="1" x14ac:dyDescent="0.25">
      <c r="A334" s="340">
        <v>5</v>
      </c>
      <c r="B334" s="538">
        <f t="shared" si="1"/>
        <v>0</v>
      </c>
      <c r="C334" s="387"/>
      <c r="D334" s="590"/>
      <c r="E334" s="304"/>
      <c r="F334" s="590"/>
      <c r="G334" s="387"/>
      <c r="H334" s="8"/>
      <c r="I334" s="15"/>
      <c r="J334" s="15"/>
      <c r="K334" s="15"/>
      <c r="L334" s="8"/>
      <c r="M334" s="8"/>
      <c r="N334" s="8"/>
      <c r="O334" s="8"/>
      <c r="P334" s="8"/>
      <c r="Q334" s="8"/>
      <c r="R334" s="8"/>
      <c r="S334" s="8"/>
      <c r="T334" s="8"/>
      <c r="U334" s="8"/>
      <c r="V334" s="8"/>
    </row>
    <row r="335" spans="1:22" ht="17" thickBot="1" x14ac:dyDescent="0.25">
      <c r="A335" s="340">
        <v>6</v>
      </c>
      <c r="B335" s="538">
        <f t="shared" si="1"/>
        <v>0</v>
      </c>
      <c r="C335" s="387"/>
      <c r="D335" s="590"/>
      <c r="E335" s="304"/>
      <c r="F335" s="590"/>
      <c r="G335" s="387"/>
      <c r="H335" s="8"/>
      <c r="I335" s="15"/>
      <c r="J335" s="15"/>
      <c r="K335" s="15"/>
      <c r="L335" s="8"/>
      <c r="M335" s="8"/>
      <c r="N335" s="8"/>
      <c r="O335" s="8"/>
      <c r="P335" s="8"/>
      <c r="Q335" s="8"/>
      <c r="R335" s="8"/>
      <c r="S335" s="8"/>
      <c r="T335" s="8"/>
      <c r="U335" s="8"/>
      <c r="V335" s="8"/>
    </row>
    <row r="336" spans="1:22" ht="17" thickBot="1" x14ac:dyDescent="0.25">
      <c r="A336" s="340">
        <v>7</v>
      </c>
      <c r="B336" s="538">
        <f t="shared" si="1"/>
        <v>0</v>
      </c>
      <c r="C336" s="387"/>
      <c r="D336" s="590"/>
      <c r="E336" s="304"/>
      <c r="F336" s="590"/>
      <c r="G336" s="387"/>
      <c r="H336" s="8"/>
      <c r="I336" s="15"/>
      <c r="J336" s="15"/>
      <c r="K336" s="15"/>
      <c r="L336" s="8"/>
      <c r="M336" s="8"/>
      <c r="N336" s="8"/>
      <c r="O336" s="8"/>
      <c r="P336" s="8"/>
      <c r="Q336" s="8"/>
      <c r="R336" s="8"/>
      <c r="S336" s="8"/>
      <c r="T336" s="8"/>
      <c r="U336" s="8"/>
      <c r="V336" s="8"/>
    </row>
    <row r="337" spans="1:22" ht="17" thickBot="1" x14ac:dyDescent="0.25">
      <c r="A337" s="340">
        <v>8</v>
      </c>
      <c r="B337" s="538">
        <f t="shared" si="1"/>
        <v>0</v>
      </c>
      <c r="C337" s="387"/>
      <c r="D337" s="590"/>
      <c r="E337" s="304"/>
      <c r="F337" s="590"/>
      <c r="G337" s="387"/>
      <c r="H337" s="8"/>
      <c r="I337" s="15"/>
      <c r="J337" s="15"/>
      <c r="K337" s="15"/>
      <c r="L337" s="8"/>
      <c r="M337" s="8"/>
      <c r="N337" s="8"/>
      <c r="O337" s="8"/>
      <c r="P337" s="8"/>
      <c r="Q337" s="8"/>
      <c r="R337" s="8"/>
      <c r="S337" s="8"/>
      <c r="T337" s="8"/>
      <c r="U337" s="8"/>
      <c r="V337" s="8"/>
    </row>
    <row r="338" spans="1:22" ht="17" thickBot="1" x14ac:dyDescent="0.25">
      <c r="A338" s="340">
        <v>9</v>
      </c>
      <c r="B338" s="538">
        <f t="shared" si="1"/>
        <v>0</v>
      </c>
      <c r="C338" s="387"/>
      <c r="D338" s="590"/>
      <c r="E338" s="304"/>
      <c r="F338" s="590"/>
      <c r="G338" s="387"/>
      <c r="H338" s="8"/>
      <c r="I338" s="15"/>
      <c r="J338" s="15"/>
      <c r="K338" s="15"/>
      <c r="L338" s="8"/>
      <c r="M338" s="8"/>
      <c r="N338" s="8"/>
      <c r="O338" s="8"/>
      <c r="P338" s="8"/>
      <c r="Q338" s="8"/>
      <c r="R338" s="8"/>
      <c r="S338" s="8"/>
      <c r="T338" s="8"/>
      <c r="U338" s="8"/>
      <c r="V338" s="8"/>
    </row>
    <row r="339" spans="1:22" ht="17" thickBot="1" x14ac:dyDescent="0.25">
      <c r="A339" s="340">
        <v>10</v>
      </c>
      <c r="B339" s="538">
        <f t="shared" si="1"/>
        <v>0</v>
      </c>
      <c r="C339" s="387"/>
      <c r="D339" s="590"/>
      <c r="E339" s="304"/>
      <c r="F339" s="590"/>
      <c r="G339" s="387"/>
      <c r="H339" s="8"/>
      <c r="I339" s="15"/>
      <c r="J339" s="15"/>
      <c r="K339" s="15"/>
      <c r="L339" s="8"/>
      <c r="M339" s="8"/>
      <c r="N339" s="8"/>
      <c r="O339" s="8"/>
      <c r="P339" s="8"/>
      <c r="Q339" s="8"/>
      <c r="R339" s="8"/>
      <c r="S339" s="8"/>
      <c r="T339" s="8"/>
      <c r="U339" s="8"/>
      <c r="V339" s="8"/>
    </row>
    <row r="340" spans="1:22" ht="17" thickBot="1" x14ac:dyDescent="0.25">
      <c r="A340" s="387"/>
      <c r="B340" s="387"/>
      <c r="C340" s="387"/>
      <c r="D340" s="387"/>
      <c r="E340" s="387"/>
      <c r="F340" s="387"/>
      <c r="G340" s="387"/>
      <c r="H340" s="8"/>
      <c r="I340" s="15"/>
      <c r="J340" s="15"/>
      <c r="K340" s="15"/>
      <c r="L340" s="8"/>
      <c r="M340" s="8"/>
      <c r="N340" s="8"/>
      <c r="O340" s="8"/>
      <c r="P340" s="8"/>
      <c r="Q340" s="8"/>
      <c r="R340" s="8"/>
      <c r="S340" s="8"/>
      <c r="T340" s="8"/>
      <c r="U340" s="8"/>
      <c r="V340" s="8"/>
    </row>
    <row r="341" spans="1:22" ht="17" thickBot="1" x14ac:dyDescent="0.25">
      <c r="A341" s="387"/>
      <c r="B341" s="387"/>
      <c r="C341" s="387"/>
      <c r="D341" s="305" t="s">
        <v>122</v>
      </c>
      <c r="E341" s="260"/>
      <c r="F341" s="305" t="s">
        <v>122</v>
      </c>
      <c r="G341" s="387"/>
      <c r="H341" s="8"/>
      <c r="I341" s="15"/>
      <c r="J341" s="15"/>
      <c r="K341" s="15"/>
      <c r="L341" s="8"/>
      <c r="M341" s="8"/>
      <c r="N341" s="8"/>
      <c r="O341" s="8"/>
      <c r="P341" s="8"/>
      <c r="Q341" s="8"/>
      <c r="R341" s="8"/>
      <c r="S341" s="8"/>
      <c r="T341" s="8"/>
      <c r="U341" s="8"/>
      <c r="V341" s="8"/>
    </row>
    <row r="342" spans="1:22" ht="17" thickBot="1" x14ac:dyDescent="0.25">
      <c r="A342" s="338"/>
      <c r="B342" s="339" t="s">
        <v>6</v>
      </c>
      <c r="C342" s="387"/>
      <c r="D342" s="303"/>
      <c r="E342" s="230"/>
      <c r="F342" s="230"/>
      <c r="G342" s="387"/>
      <c r="H342" s="8"/>
      <c r="I342" s="15"/>
      <c r="J342" s="15"/>
      <c r="K342" s="15"/>
      <c r="L342" s="8"/>
      <c r="M342" s="8"/>
      <c r="N342" s="8"/>
      <c r="O342" s="8"/>
      <c r="P342" s="8"/>
      <c r="Q342" s="8"/>
      <c r="R342" s="8"/>
      <c r="S342" s="8"/>
      <c r="T342" s="8"/>
      <c r="U342" s="8"/>
      <c r="V342" s="8"/>
    </row>
    <row r="343" spans="1:22" ht="17" thickBot="1" x14ac:dyDescent="0.25">
      <c r="A343" s="340">
        <v>1</v>
      </c>
      <c r="B343" s="538">
        <f t="shared" ref="B343:B352" si="2">B40</f>
        <v>0</v>
      </c>
      <c r="C343" s="387"/>
      <c r="D343" s="590"/>
      <c r="E343" s="304"/>
      <c r="F343" s="590"/>
      <c r="G343" s="387"/>
      <c r="H343" s="8"/>
      <c r="I343" s="15"/>
      <c r="J343" s="15"/>
      <c r="K343" s="15"/>
      <c r="L343" s="8"/>
      <c r="M343" s="8"/>
      <c r="N343" s="8"/>
      <c r="O343" s="8"/>
      <c r="P343" s="8"/>
      <c r="Q343" s="8"/>
      <c r="R343" s="8"/>
      <c r="S343" s="8"/>
      <c r="T343" s="8"/>
      <c r="U343" s="8"/>
      <c r="V343" s="8"/>
    </row>
    <row r="344" spans="1:22" ht="17" thickBot="1" x14ac:dyDescent="0.25">
      <c r="A344" s="340">
        <v>2</v>
      </c>
      <c r="B344" s="538">
        <f t="shared" si="2"/>
        <v>0</v>
      </c>
      <c r="C344" s="387"/>
      <c r="D344" s="590"/>
      <c r="E344" s="304"/>
      <c r="F344" s="590"/>
      <c r="G344" s="387"/>
      <c r="H344" s="8"/>
      <c r="I344" s="15"/>
      <c r="J344" s="15"/>
      <c r="K344" s="15"/>
      <c r="L344" s="8"/>
      <c r="M344" s="8"/>
      <c r="N344" s="8"/>
      <c r="O344" s="8"/>
      <c r="P344" s="8"/>
      <c r="Q344" s="8"/>
      <c r="R344" s="8"/>
      <c r="S344" s="8"/>
      <c r="T344" s="8"/>
      <c r="U344" s="8"/>
      <c r="V344" s="8"/>
    </row>
    <row r="345" spans="1:22" ht="17" thickBot="1" x14ac:dyDescent="0.25">
      <c r="A345" s="340">
        <v>3</v>
      </c>
      <c r="B345" s="538">
        <f t="shared" si="2"/>
        <v>0</v>
      </c>
      <c r="C345" s="387"/>
      <c r="D345" s="590"/>
      <c r="E345" s="304"/>
      <c r="F345" s="590"/>
      <c r="G345" s="387"/>
      <c r="H345" s="8"/>
      <c r="I345" s="15"/>
      <c r="J345" s="15"/>
      <c r="K345" s="15"/>
      <c r="L345" s="8"/>
      <c r="M345" s="8"/>
      <c r="N345" s="8"/>
      <c r="O345" s="8"/>
      <c r="P345" s="8"/>
      <c r="Q345" s="8"/>
      <c r="R345" s="8"/>
      <c r="S345" s="8"/>
      <c r="T345" s="8"/>
      <c r="U345" s="8"/>
      <c r="V345" s="8"/>
    </row>
    <row r="346" spans="1:22" ht="17" thickBot="1" x14ac:dyDescent="0.25">
      <c r="A346" s="340">
        <v>4</v>
      </c>
      <c r="B346" s="538">
        <f t="shared" si="2"/>
        <v>0</v>
      </c>
      <c r="C346" s="387"/>
      <c r="D346" s="590"/>
      <c r="E346" s="304"/>
      <c r="F346" s="590"/>
      <c r="G346" s="387"/>
      <c r="H346" s="8"/>
      <c r="I346" s="15"/>
      <c r="J346" s="15"/>
      <c r="K346" s="15"/>
      <c r="L346" s="8"/>
      <c r="M346" s="8"/>
      <c r="N346" s="8"/>
      <c r="O346" s="8"/>
      <c r="P346" s="8"/>
      <c r="Q346" s="8"/>
      <c r="R346" s="8"/>
      <c r="S346" s="8"/>
      <c r="T346" s="8"/>
      <c r="U346" s="8"/>
      <c r="V346" s="8"/>
    </row>
    <row r="347" spans="1:22" ht="17" thickBot="1" x14ac:dyDescent="0.25">
      <c r="A347" s="340">
        <v>5</v>
      </c>
      <c r="B347" s="538">
        <f t="shared" si="2"/>
        <v>0</v>
      </c>
      <c r="C347" s="387"/>
      <c r="D347" s="590"/>
      <c r="E347" s="304"/>
      <c r="F347" s="590"/>
      <c r="G347" s="387"/>
      <c r="H347" s="8"/>
      <c r="I347" s="15"/>
      <c r="J347" s="15"/>
      <c r="K347" s="15"/>
      <c r="L347" s="8"/>
      <c r="M347" s="8"/>
      <c r="N347" s="8"/>
      <c r="O347" s="8"/>
      <c r="P347" s="8"/>
      <c r="Q347" s="8"/>
      <c r="R347" s="8"/>
      <c r="S347" s="8"/>
      <c r="T347" s="8"/>
      <c r="U347" s="8"/>
      <c r="V347" s="8"/>
    </row>
    <row r="348" spans="1:22" ht="17" thickBot="1" x14ac:dyDescent="0.25">
      <c r="A348" s="340">
        <v>6</v>
      </c>
      <c r="B348" s="538">
        <f t="shared" si="2"/>
        <v>0</v>
      </c>
      <c r="C348" s="387"/>
      <c r="D348" s="590"/>
      <c r="E348" s="304"/>
      <c r="F348" s="590"/>
      <c r="G348" s="387"/>
      <c r="H348" s="8"/>
      <c r="I348" s="15"/>
      <c r="J348" s="15"/>
      <c r="K348" s="15"/>
      <c r="L348" s="8"/>
      <c r="M348" s="8"/>
      <c r="N348" s="8"/>
      <c r="O348" s="8"/>
      <c r="P348" s="8"/>
      <c r="Q348" s="8"/>
      <c r="R348" s="8"/>
      <c r="S348" s="8"/>
      <c r="T348" s="8"/>
      <c r="U348" s="8"/>
      <c r="V348" s="8"/>
    </row>
    <row r="349" spans="1:22" ht="17" thickBot="1" x14ac:dyDescent="0.25">
      <c r="A349" s="340">
        <v>7</v>
      </c>
      <c r="B349" s="538">
        <f t="shared" si="2"/>
        <v>0</v>
      </c>
      <c r="C349" s="387"/>
      <c r="D349" s="590"/>
      <c r="E349" s="304"/>
      <c r="F349" s="590"/>
      <c r="G349" s="387"/>
      <c r="H349" s="8"/>
      <c r="I349" s="15"/>
      <c r="J349" s="15"/>
      <c r="K349" s="15"/>
      <c r="L349" s="8"/>
      <c r="M349" s="8"/>
      <c r="N349" s="8"/>
      <c r="O349" s="8"/>
      <c r="P349" s="8"/>
      <c r="Q349" s="8"/>
      <c r="R349" s="8"/>
      <c r="S349" s="8"/>
      <c r="T349" s="8"/>
      <c r="U349" s="8"/>
      <c r="V349" s="8"/>
    </row>
    <row r="350" spans="1:22" ht="17" thickBot="1" x14ac:dyDescent="0.25">
      <c r="A350" s="340">
        <v>8</v>
      </c>
      <c r="B350" s="538">
        <f t="shared" si="2"/>
        <v>0</v>
      </c>
      <c r="C350" s="387"/>
      <c r="D350" s="590"/>
      <c r="E350" s="304"/>
      <c r="F350" s="590"/>
      <c r="G350" s="387"/>
      <c r="H350" s="8"/>
      <c r="I350" s="15"/>
      <c r="J350" s="15"/>
      <c r="K350" s="15"/>
      <c r="L350" s="8"/>
      <c r="M350" s="8"/>
      <c r="N350" s="8"/>
      <c r="O350" s="8"/>
      <c r="P350" s="8"/>
      <c r="Q350" s="8"/>
      <c r="R350" s="8"/>
      <c r="S350" s="8"/>
      <c r="T350" s="8"/>
      <c r="U350" s="8"/>
      <c r="V350" s="8"/>
    </row>
    <row r="351" spans="1:22" ht="17" thickBot="1" x14ac:dyDescent="0.25">
      <c r="A351" s="340">
        <v>9</v>
      </c>
      <c r="B351" s="538">
        <f t="shared" si="2"/>
        <v>0</v>
      </c>
      <c r="C351" s="387"/>
      <c r="D351" s="590"/>
      <c r="E351" s="304"/>
      <c r="F351" s="590"/>
      <c r="G351" s="387"/>
      <c r="H351" s="8"/>
      <c r="I351" s="15"/>
      <c r="J351" s="15"/>
      <c r="K351" s="15"/>
      <c r="L351" s="8"/>
      <c r="M351" s="8"/>
      <c r="N351" s="8"/>
      <c r="O351" s="8"/>
      <c r="P351" s="8"/>
      <c r="Q351" s="8"/>
      <c r="R351" s="8"/>
      <c r="S351" s="8"/>
      <c r="T351" s="8"/>
      <c r="U351" s="8"/>
      <c r="V351" s="8"/>
    </row>
    <row r="352" spans="1:22" ht="17" thickBot="1" x14ac:dyDescent="0.25">
      <c r="A352" s="340">
        <v>10</v>
      </c>
      <c r="B352" s="538">
        <f t="shared" si="2"/>
        <v>0</v>
      </c>
      <c r="C352" s="387"/>
      <c r="D352" s="590"/>
      <c r="E352" s="304"/>
      <c r="F352" s="590"/>
      <c r="G352" s="387"/>
      <c r="H352" s="8"/>
      <c r="I352" s="15"/>
      <c r="J352" s="15"/>
      <c r="K352" s="15"/>
      <c r="L352" s="8"/>
      <c r="M352" s="8"/>
      <c r="N352" s="8"/>
      <c r="O352" s="8"/>
      <c r="P352" s="8"/>
      <c r="Q352" s="8"/>
      <c r="R352" s="8"/>
      <c r="S352" s="8"/>
      <c r="T352" s="8"/>
      <c r="U352" s="8"/>
      <c r="V352" s="8"/>
    </row>
    <row r="353" spans="1:22" ht="17" thickBot="1" x14ac:dyDescent="0.25">
      <c r="A353" s="387"/>
      <c r="B353" s="387"/>
      <c r="C353" s="387"/>
      <c r="D353" s="387"/>
      <c r="E353" s="387"/>
      <c r="F353" s="387"/>
      <c r="G353" s="387"/>
      <c r="H353" s="8"/>
      <c r="I353" s="15"/>
      <c r="J353" s="15"/>
      <c r="K353" s="15"/>
      <c r="L353" s="8"/>
      <c r="M353" s="8"/>
      <c r="N353" s="8"/>
      <c r="O353" s="8"/>
      <c r="P353" s="8"/>
      <c r="Q353" s="8"/>
      <c r="R353" s="8"/>
      <c r="S353" s="8"/>
      <c r="T353" s="8"/>
      <c r="U353" s="8"/>
      <c r="V353" s="8"/>
    </row>
    <row r="354" spans="1:22" ht="17" thickBot="1" x14ac:dyDescent="0.25">
      <c r="A354" s="387"/>
      <c r="B354" s="387"/>
      <c r="C354" s="387"/>
      <c r="D354" s="305" t="s">
        <v>122</v>
      </c>
      <c r="E354" s="260"/>
      <c r="F354" s="305" t="s">
        <v>122</v>
      </c>
      <c r="G354" s="387"/>
      <c r="H354" s="8"/>
      <c r="I354" s="15"/>
      <c r="J354" s="15"/>
      <c r="K354" s="15"/>
      <c r="L354" s="8"/>
      <c r="M354" s="8"/>
      <c r="N354" s="8"/>
      <c r="O354" s="8"/>
      <c r="P354" s="8"/>
      <c r="Q354" s="8"/>
      <c r="R354" s="8"/>
      <c r="S354" s="8"/>
      <c r="T354" s="8"/>
      <c r="U354" s="8"/>
      <c r="V354" s="8"/>
    </row>
    <row r="355" spans="1:22" ht="16" x14ac:dyDescent="0.2">
      <c r="A355" s="387"/>
      <c r="B355" s="387"/>
      <c r="C355" s="387"/>
      <c r="D355" s="230"/>
      <c r="E355" s="230"/>
      <c r="F355" s="230"/>
      <c r="G355" s="387"/>
      <c r="H355" s="8"/>
      <c r="I355" s="15"/>
      <c r="J355" s="15"/>
      <c r="K355" s="15"/>
      <c r="L355" s="8"/>
      <c r="M355" s="8"/>
      <c r="N355" s="8"/>
      <c r="O355" s="8"/>
      <c r="P355" s="8"/>
      <c r="Q355" s="8"/>
      <c r="R355" s="8"/>
      <c r="S355" s="8"/>
      <c r="T355" s="8"/>
      <c r="U355" s="8"/>
      <c r="V355" s="8"/>
    </row>
    <row r="356" spans="1:22" ht="17" thickBot="1" x14ac:dyDescent="0.25">
      <c r="A356" s="338"/>
      <c r="B356" s="539" t="str">
        <f t="shared" ref="B356:B366" si="3">B69</f>
        <v>Opportunities</v>
      </c>
      <c r="C356" s="387"/>
      <c r="D356" s="387"/>
      <c r="E356" s="387"/>
      <c r="F356" s="387"/>
      <c r="G356" s="387"/>
      <c r="H356" s="8"/>
      <c r="I356" s="15"/>
      <c r="J356" s="15"/>
      <c r="K356" s="15"/>
      <c r="L356" s="8"/>
      <c r="M356" s="8"/>
      <c r="N356" s="8"/>
      <c r="O356" s="8"/>
      <c r="P356" s="8"/>
      <c r="Q356" s="8"/>
      <c r="R356" s="8"/>
      <c r="S356" s="8"/>
      <c r="T356" s="8"/>
      <c r="U356" s="8"/>
      <c r="V356" s="8"/>
    </row>
    <row r="357" spans="1:22" ht="17" thickBot="1" x14ac:dyDescent="0.25">
      <c r="A357" s="340">
        <f t="shared" ref="A357:A366" si="4">A70</f>
        <v>1</v>
      </c>
      <c r="B357" s="538">
        <f t="shared" si="3"/>
        <v>0</v>
      </c>
      <c r="C357" s="387"/>
      <c r="D357" s="590"/>
      <c r="E357" s="304"/>
      <c r="F357" s="590"/>
      <c r="G357" s="387"/>
      <c r="H357" s="8"/>
      <c r="I357" s="15"/>
      <c r="J357" s="15"/>
      <c r="K357" s="15"/>
      <c r="L357" s="8"/>
      <c r="M357" s="8"/>
      <c r="N357" s="8"/>
      <c r="O357" s="8"/>
      <c r="P357" s="8"/>
      <c r="Q357" s="8"/>
      <c r="R357" s="8"/>
      <c r="S357" s="8"/>
      <c r="T357" s="8"/>
      <c r="U357" s="8"/>
      <c r="V357" s="8"/>
    </row>
    <row r="358" spans="1:22" ht="17" thickBot="1" x14ac:dyDescent="0.25">
      <c r="A358" s="340">
        <f t="shared" si="4"/>
        <v>2</v>
      </c>
      <c r="B358" s="538">
        <f t="shared" si="3"/>
        <v>0</v>
      </c>
      <c r="C358" s="387"/>
      <c r="D358" s="590"/>
      <c r="E358" s="304"/>
      <c r="F358" s="590"/>
      <c r="G358" s="387"/>
      <c r="H358" s="8"/>
      <c r="I358" s="15"/>
      <c r="J358" s="15"/>
      <c r="K358" s="15"/>
      <c r="L358" s="8"/>
      <c r="M358" s="8"/>
      <c r="N358" s="8"/>
      <c r="O358" s="8"/>
      <c r="P358" s="8"/>
      <c r="Q358" s="8"/>
      <c r="R358" s="8"/>
      <c r="S358" s="8"/>
      <c r="T358" s="8"/>
      <c r="U358" s="8"/>
      <c r="V358" s="8"/>
    </row>
    <row r="359" spans="1:22" ht="17" thickBot="1" x14ac:dyDescent="0.25">
      <c r="A359" s="340">
        <f t="shared" si="4"/>
        <v>3</v>
      </c>
      <c r="B359" s="538">
        <f t="shared" si="3"/>
        <v>0</v>
      </c>
      <c r="C359" s="387"/>
      <c r="D359" s="590"/>
      <c r="E359" s="304"/>
      <c r="F359" s="590"/>
      <c r="G359" s="387"/>
      <c r="H359" s="8"/>
      <c r="I359" s="15"/>
      <c r="J359" s="15"/>
      <c r="K359" s="15"/>
      <c r="L359" s="8"/>
      <c r="M359" s="8"/>
      <c r="N359" s="8"/>
      <c r="O359" s="8"/>
      <c r="P359" s="8"/>
      <c r="Q359" s="8"/>
      <c r="R359" s="8"/>
      <c r="S359" s="8"/>
      <c r="T359" s="8"/>
      <c r="U359" s="8"/>
      <c r="V359" s="8"/>
    </row>
    <row r="360" spans="1:22" ht="17" thickBot="1" x14ac:dyDescent="0.25">
      <c r="A360" s="340">
        <f t="shared" si="4"/>
        <v>4</v>
      </c>
      <c r="B360" s="538">
        <f t="shared" si="3"/>
        <v>0</v>
      </c>
      <c r="C360" s="387"/>
      <c r="D360" s="590"/>
      <c r="E360" s="304"/>
      <c r="F360" s="590"/>
      <c r="G360" s="387"/>
      <c r="H360" s="8"/>
      <c r="I360" s="15"/>
      <c r="J360" s="15"/>
      <c r="K360" s="15"/>
      <c r="L360" s="8"/>
      <c r="M360" s="8"/>
      <c r="N360" s="8"/>
      <c r="O360" s="8"/>
      <c r="P360" s="8"/>
      <c r="Q360" s="8"/>
      <c r="R360" s="8"/>
      <c r="S360" s="8"/>
      <c r="T360" s="8"/>
      <c r="U360" s="8"/>
      <c r="V360" s="8"/>
    </row>
    <row r="361" spans="1:22" ht="17" thickBot="1" x14ac:dyDescent="0.25">
      <c r="A361" s="340">
        <f t="shared" si="4"/>
        <v>5</v>
      </c>
      <c r="B361" s="538">
        <f t="shared" si="3"/>
        <v>0</v>
      </c>
      <c r="C361" s="387"/>
      <c r="D361" s="590"/>
      <c r="E361" s="304"/>
      <c r="F361" s="590"/>
      <c r="G361" s="387"/>
      <c r="H361" s="8"/>
      <c r="I361" s="15"/>
      <c r="J361" s="15"/>
      <c r="K361" s="15"/>
      <c r="L361" s="8"/>
      <c r="M361" s="8"/>
      <c r="N361" s="8"/>
      <c r="O361" s="8"/>
      <c r="P361" s="8"/>
      <c r="Q361" s="8"/>
      <c r="R361" s="8"/>
      <c r="S361" s="8"/>
      <c r="T361" s="8"/>
      <c r="U361" s="8"/>
      <c r="V361" s="8"/>
    </row>
    <row r="362" spans="1:22" ht="17" thickBot="1" x14ac:dyDescent="0.25">
      <c r="A362" s="340">
        <f t="shared" si="4"/>
        <v>6</v>
      </c>
      <c r="B362" s="538">
        <f t="shared" si="3"/>
        <v>0</v>
      </c>
      <c r="C362" s="387"/>
      <c r="D362" s="590"/>
      <c r="E362" s="304"/>
      <c r="F362" s="590"/>
      <c r="G362" s="387"/>
      <c r="H362" s="8"/>
      <c r="I362" s="15"/>
      <c r="J362" s="15"/>
      <c r="K362" s="15"/>
      <c r="L362" s="8"/>
      <c r="M362" s="8"/>
      <c r="N362" s="8"/>
      <c r="O362" s="8"/>
      <c r="P362" s="8"/>
      <c r="Q362" s="8"/>
      <c r="R362" s="8"/>
      <c r="S362" s="8"/>
      <c r="T362" s="8"/>
      <c r="U362" s="8"/>
      <c r="V362" s="8"/>
    </row>
    <row r="363" spans="1:22" ht="17" thickBot="1" x14ac:dyDescent="0.25">
      <c r="A363" s="340">
        <f t="shared" si="4"/>
        <v>7</v>
      </c>
      <c r="B363" s="538">
        <f t="shared" si="3"/>
        <v>0</v>
      </c>
      <c r="C363" s="387"/>
      <c r="D363" s="590"/>
      <c r="E363" s="304"/>
      <c r="F363" s="590"/>
      <c r="G363" s="387"/>
      <c r="H363" s="8"/>
      <c r="I363" s="15"/>
      <c r="J363" s="15"/>
      <c r="K363" s="15"/>
      <c r="L363" s="8"/>
      <c r="M363" s="8"/>
      <c r="N363" s="8"/>
      <c r="O363" s="8"/>
      <c r="P363" s="8"/>
      <c r="Q363" s="8"/>
      <c r="R363" s="8"/>
      <c r="S363" s="8"/>
      <c r="T363" s="8"/>
      <c r="U363" s="8"/>
      <c r="V363" s="8"/>
    </row>
    <row r="364" spans="1:22" ht="17" thickBot="1" x14ac:dyDescent="0.25">
      <c r="A364" s="340">
        <f t="shared" si="4"/>
        <v>8</v>
      </c>
      <c r="B364" s="538">
        <f t="shared" si="3"/>
        <v>0</v>
      </c>
      <c r="C364" s="387"/>
      <c r="D364" s="590"/>
      <c r="E364" s="304"/>
      <c r="F364" s="590"/>
      <c r="G364" s="387"/>
      <c r="H364" s="8"/>
      <c r="I364" s="8"/>
      <c r="J364" s="8"/>
      <c r="K364" s="15"/>
      <c r="L364" s="8"/>
      <c r="M364" s="8"/>
      <c r="N364" s="8"/>
      <c r="O364" s="8"/>
      <c r="P364" s="8"/>
      <c r="Q364" s="8"/>
      <c r="R364" s="8"/>
      <c r="S364" s="8"/>
      <c r="T364" s="8"/>
      <c r="U364" s="8"/>
      <c r="V364" s="8"/>
    </row>
    <row r="365" spans="1:22" ht="17" thickBot="1" x14ac:dyDescent="0.25">
      <c r="A365" s="340">
        <f t="shared" si="4"/>
        <v>9</v>
      </c>
      <c r="B365" s="538">
        <f t="shared" si="3"/>
        <v>0</v>
      </c>
      <c r="C365" s="387"/>
      <c r="D365" s="590"/>
      <c r="E365" s="304"/>
      <c r="F365" s="590"/>
      <c r="G365" s="387"/>
      <c r="H365" s="8"/>
      <c r="I365" s="8"/>
      <c r="J365" s="8"/>
      <c r="K365" s="15"/>
      <c r="L365" s="8"/>
      <c r="M365" s="8"/>
      <c r="N365" s="8"/>
      <c r="O365" s="8"/>
      <c r="P365" s="8"/>
      <c r="Q365" s="8"/>
      <c r="R365" s="8"/>
      <c r="S365" s="8"/>
      <c r="T365" s="8"/>
      <c r="U365" s="8"/>
      <c r="V365" s="8"/>
    </row>
    <row r="366" spans="1:22" ht="17" thickBot="1" x14ac:dyDescent="0.25">
      <c r="A366" s="340">
        <f t="shared" si="4"/>
        <v>10</v>
      </c>
      <c r="B366" s="538">
        <f t="shared" si="3"/>
        <v>0</v>
      </c>
      <c r="C366" s="387"/>
      <c r="D366" s="590"/>
      <c r="E366" s="304"/>
      <c r="F366" s="590"/>
      <c r="G366" s="387"/>
      <c r="H366" s="8"/>
      <c r="I366" s="8"/>
      <c r="J366" s="8"/>
      <c r="K366" s="15"/>
      <c r="L366" s="8"/>
      <c r="M366" s="8"/>
      <c r="N366" s="8"/>
      <c r="O366" s="8"/>
      <c r="P366" s="8"/>
      <c r="Q366" s="8"/>
      <c r="R366" s="8"/>
      <c r="S366" s="8"/>
      <c r="T366" s="8"/>
      <c r="U366" s="8"/>
      <c r="V366" s="8"/>
    </row>
    <row r="367" spans="1:22" ht="17" thickBot="1" x14ac:dyDescent="0.25">
      <c r="A367" s="387"/>
      <c r="B367" s="387"/>
      <c r="C367" s="387"/>
      <c r="D367" s="387"/>
      <c r="E367" s="387"/>
      <c r="F367" s="387"/>
      <c r="G367" s="387"/>
      <c r="H367" s="8"/>
      <c r="I367" s="8"/>
      <c r="J367" s="8"/>
      <c r="K367" s="15"/>
      <c r="L367" s="8"/>
      <c r="M367" s="8"/>
      <c r="N367" s="8"/>
      <c r="O367" s="8"/>
      <c r="P367" s="8"/>
      <c r="Q367" s="8"/>
      <c r="R367" s="8"/>
      <c r="S367" s="8"/>
      <c r="T367" s="8"/>
      <c r="U367" s="8"/>
      <c r="V367" s="8"/>
    </row>
    <row r="368" spans="1:22" ht="17" thickBot="1" x14ac:dyDescent="0.25">
      <c r="A368" s="387"/>
      <c r="B368" s="387"/>
      <c r="C368" s="387"/>
      <c r="D368" s="305" t="s">
        <v>122</v>
      </c>
      <c r="E368" s="260"/>
      <c r="F368" s="305" t="s">
        <v>122</v>
      </c>
      <c r="G368" s="387"/>
      <c r="H368" s="8"/>
      <c r="I368" s="8"/>
      <c r="J368" s="8"/>
      <c r="K368" s="15"/>
      <c r="L368" s="8"/>
      <c r="M368" s="8"/>
      <c r="N368" s="8"/>
      <c r="O368" s="8"/>
      <c r="P368" s="8"/>
      <c r="Q368" s="8"/>
      <c r="R368" s="8"/>
      <c r="S368" s="8"/>
      <c r="T368" s="8"/>
      <c r="U368" s="8"/>
      <c r="V368" s="8"/>
    </row>
    <row r="369" spans="1:46" ht="16" x14ac:dyDescent="0.2">
      <c r="A369" s="387"/>
      <c r="B369" s="387"/>
      <c r="C369" s="387"/>
      <c r="D369" s="230"/>
      <c r="E369" s="230"/>
      <c r="F369" s="230"/>
      <c r="G369" s="387"/>
      <c r="H369" s="8"/>
      <c r="I369" s="8"/>
      <c r="J369" s="8"/>
      <c r="K369" s="15"/>
      <c r="L369" s="8"/>
      <c r="M369" s="8"/>
      <c r="N369" s="8"/>
      <c r="O369" s="8"/>
      <c r="P369" s="8"/>
      <c r="Q369" s="8"/>
      <c r="R369" s="8"/>
      <c r="S369" s="8"/>
      <c r="T369" s="8"/>
      <c r="U369" s="8"/>
      <c r="V369" s="8"/>
    </row>
    <row r="370" spans="1:46" ht="17" thickBot="1" x14ac:dyDescent="0.25">
      <c r="A370" s="338"/>
      <c r="B370" s="539" t="s">
        <v>14</v>
      </c>
      <c r="C370" s="387"/>
      <c r="D370" s="387"/>
      <c r="E370" s="387"/>
      <c r="F370" s="387"/>
      <c r="G370" s="387"/>
      <c r="H370" s="8"/>
      <c r="I370" s="8"/>
      <c r="J370" s="8"/>
      <c r="K370" s="15"/>
      <c r="L370" s="8"/>
      <c r="M370" s="8"/>
      <c r="N370" s="8"/>
      <c r="O370" s="8"/>
      <c r="P370" s="8"/>
      <c r="Q370" s="8"/>
      <c r="R370" s="8"/>
      <c r="S370" s="8"/>
      <c r="T370" s="8"/>
      <c r="U370" s="8"/>
      <c r="V370" s="8"/>
    </row>
    <row r="371" spans="1:46" ht="17" thickBot="1" x14ac:dyDescent="0.25">
      <c r="A371" s="340">
        <v>1</v>
      </c>
      <c r="B371" s="538">
        <f t="shared" ref="B371:B380" si="5">B82</f>
        <v>0</v>
      </c>
      <c r="C371" s="387"/>
      <c r="D371" s="590"/>
      <c r="E371" s="304"/>
      <c r="F371" s="590"/>
      <c r="G371" s="387"/>
      <c r="H371" s="8"/>
      <c r="I371" s="8"/>
      <c r="J371" s="8"/>
      <c r="K371" s="15"/>
      <c r="L371" s="8"/>
      <c r="M371" s="8"/>
      <c r="N371" s="8"/>
      <c r="O371" s="8"/>
      <c r="P371" s="8"/>
      <c r="Q371" s="8"/>
      <c r="R371" s="8"/>
      <c r="S371" s="8"/>
      <c r="T371" s="8"/>
      <c r="U371" s="8"/>
      <c r="V371" s="8"/>
    </row>
    <row r="372" spans="1:46" ht="17" thickBot="1" x14ac:dyDescent="0.25">
      <c r="A372" s="340">
        <v>2</v>
      </c>
      <c r="B372" s="538">
        <f t="shared" si="5"/>
        <v>0</v>
      </c>
      <c r="C372" s="387"/>
      <c r="D372" s="590"/>
      <c r="E372" s="304"/>
      <c r="F372" s="590"/>
      <c r="G372" s="387"/>
      <c r="H372" s="8"/>
      <c r="I372" s="8"/>
      <c r="J372" s="8"/>
      <c r="K372" s="15"/>
      <c r="L372" s="8"/>
      <c r="M372" s="8"/>
      <c r="N372" s="8"/>
      <c r="O372" s="8"/>
      <c r="P372" s="8"/>
      <c r="Q372" s="8"/>
      <c r="R372" s="8"/>
      <c r="S372" s="8"/>
      <c r="T372" s="8"/>
      <c r="U372" s="8"/>
      <c r="V372" s="8"/>
    </row>
    <row r="373" spans="1:46" ht="17" thickBot="1" x14ac:dyDescent="0.25">
      <c r="A373" s="340">
        <v>3</v>
      </c>
      <c r="B373" s="538">
        <f t="shared" si="5"/>
        <v>0</v>
      </c>
      <c r="C373" s="387"/>
      <c r="D373" s="590"/>
      <c r="E373" s="304"/>
      <c r="F373" s="590"/>
      <c r="G373" s="387"/>
      <c r="H373" s="8"/>
      <c r="I373" s="8"/>
      <c r="J373" s="8"/>
      <c r="K373" s="15"/>
      <c r="L373" s="8"/>
      <c r="M373" s="8"/>
      <c r="N373" s="8"/>
      <c r="O373" s="8"/>
      <c r="P373" s="8"/>
      <c r="Q373" s="8"/>
      <c r="R373" s="8"/>
      <c r="S373" s="8"/>
      <c r="T373" s="8"/>
      <c r="U373" s="8"/>
      <c r="V373" s="8"/>
    </row>
    <row r="374" spans="1:46" ht="17" thickBot="1" x14ac:dyDescent="0.25">
      <c r="A374" s="340">
        <v>4</v>
      </c>
      <c r="B374" s="538">
        <f t="shared" si="5"/>
        <v>0</v>
      </c>
      <c r="C374" s="387"/>
      <c r="D374" s="590"/>
      <c r="E374" s="304"/>
      <c r="F374" s="590"/>
      <c r="G374" s="387"/>
      <c r="H374" s="8"/>
      <c r="I374" s="8"/>
      <c r="J374" s="8"/>
      <c r="K374" s="15"/>
      <c r="L374" s="8"/>
      <c r="M374" s="8"/>
      <c r="N374" s="8"/>
      <c r="O374" s="8"/>
      <c r="P374" s="8"/>
      <c r="Q374" s="8"/>
      <c r="R374" s="8"/>
      <c r="S374" s="8"/>
      <c r="T374" s="8"/>
      <c r="U374" s="8"/>
      <c r="V374" s="8"/>
    </row>
    <row r="375" spans="1:46" ht="17" thickBot="1" x14ac:dyDescent="0.25">
      <c r="A375" s="340">
        <v>5</v>
      </c>
      <c r="B375" s="538">
        <f t="shared" si="5"/>
        <v>0</v>
      </c>
      <c r="C375" s="387"/>
      <c r="D375" s="590"/>
      <c r="E375" s="304"/>
      <c r="F375" s="590"/>
      <c r="G375" s="387"/>
      <c r="H375" s="8"/>
      <c r="I375" s="8"/>
      <c r="J375" s="8"/>
      <c r="K375" s="15"/>
      <c r="L375" s="8"/>
      <c r="M375" s="8"/>
      <c r="N375" s="8"/>
      <c r="O375" s="8"/>
      <c r="P375" s="8"/>
      <c r="Q375" s="8"/>
      <c r="R375" s="8"/>
      <c r="S375" s="8"/>
      <c r="T375" s="8"/>
      <c r="U375" s="8"/>
      <c r="V375" s="8"/>
    </row>
    <row r="376" spans="1:46" ht="17" thickBot="1" x14ac:dyDescent="0.25">
      <c r="A376" s="340">
        <v>6</v>
      </c>
      <c r="B376" s="538">
        <f t="shared" si="5"/>
        <v>0</v>
      </c>
      <c r="C376" s="387"/>
      <c r="D376" s="590"/>
      <c r="E376" s="304"/>
      <c r="F376" s="590"/>
      <c r="G376" s="387"/>
      <c r="H376" s="8"/>
      <c r="I376" s="8"/>
      <c r="J376" s="8"/>
      <c r="K376" s="15"/>
      <c r="L376" s="8"/>
      <c r="M376" s="8"/>
      <c r="N376" s="8"/>
      <c r="O376" s="8"/>
      <c r="P376" s="8"/>
      <c r="Q376" s="8"/>
      <c r="R376" s="8"/>
      <c r="S376" s="8"/>
      <c r="T376" s="8"/>
      <c r="U376" s="8"/>
      <c r="V376" s="8"/>
    </row>
    <row r="377" spans="1:46" ht="17" thickBot="1" x14ac:dyDescent="0.25">
      <c r="A377" s="340">
        <v>7</v>
      </c>
      <c r="B377" s="538">
        <f t="shared" si="5"/>
        <v>0</v>
      </c>
      <c r="C377" s="387"/>
      <c r="D377" s="590"/>
      <c r="E377" s="304"/>
      <c r="F377" s="590"/>
      <c r="G377" s="387"/>
      <c r="H377" s="8"/>
      <c r="I377" s="8"/>
      <c r="J377" s="8"/>
      <c r="K377" s="15"/>
      <c r="L377" s="8"/>
      <c r="M377" s="8"/>
      <c r="N377" s="8"/>
      <c r="O377" s="8"/>
      <c r="P377" s="8"/>
      <c r="Q377" s="8"/>
      <c r="R377" s="8"/>
      <c r="S377" s="8"/>
      <c r="T377" s="8"/>
      <c r="U377" s="8"/>
      <c r="V377" s="8"/>
    </row>
    <row r="378" spans="1:46" ht="17" thickBot="1" x14ac:dyDescent="0.25">
      <c r="A378" s="340">
        <v>8</v>
      </c>
      <c r="B378" s="538">
        <f t="shared" si="5"/>
        <v>0</v>
      </c>
      <c r="C378" s="387"/>
      <c r="D378" s="590"/>
      <c r="E378" s="304"/>
      <c r="F378" s="590"/>
      <c r="G378" s="387"/>
      <c r="H378" s="8"/>
      <c r="I378" s="8"/>
      <c r="J378" s="8"/>
      <c r="K378" s="15"/>
      <c r="L378" s="8"/>
      <c r="M378" s="8"/>
      <c r="N378" s="8"/>
      <c r="O378" s="8"/>
      <c r="P378" s="8"/>
      <c r="Q378" s="8"/>
      <c r="R378" s="8"/>
      <c r="S378" s="8"/>
      <c r="T378" s="8"/>
      <c r="U378" s="8"/>
      <c r="V378" s="8"/>
    </row>
    <row r="379" spans="1:46" ht="17" thickBot="1" x14ac:dyDescent="0.25">
      <c r="A379" s="340">
        <v>9</v>
      </c>
      <c r="B379" s="538">
        <f t="shared" si="5"/>
        <v>0</v>
      </c>
      <c r="C379" s="387"/>
      <c r="D379" s="590"/>
      <c r="E379" s="304"/>
      <c r="F379" s="590"/>
      <c r="G379" s="387"/>
      <c r="H379" s="8"/>
      <c r="I379" s="8"/>
      <c r="J379" s="8"/>
      <c r="K379" s="15"/>
      <c r="L379" s="8"/>
      <c r="M379" s="8"/>
      <c r="N379" s="8"/>
      <c r="O379" s="8"/>
      <c r="P379" s="8"/>
      <c r="Q379" s="8"/>
      <c r="R379" s="8"/>
      <c r="S379" s="8"/>
      <c r="T379" s="8"/>
      <c r="U379" s="8"/>
      <c r="V379" s="8"/>
    </row>
    <row r="380" spans="1:46" ht="17" thickBot="1" x14ac:dyDescent="0.25">
      <c r="A380" s="340">
        <v>10</v>
      </c>
      <c r="B380" s="538">
        <f t="shared" si="5"/>
        <v>0</v>
      </c>
      <c r="C380" s="387"/>
      <c r="D380" s="590"/>
      <c r="E380" s="304"/>
      <c r="F380" s="590"/>
      <c r="G380" s="387"/>
      <c r="H380" s="8"/>
      <c r="I380" s="8"/>
      <c r="J380" s="8"/>
      <c r="K380" s="15"/>
      <c r="L380" s="8"/>
      <c r="M380" s="8"/>
      <c r="N380" s="8"/>
      <c r="O380" s="8"/>
      <c r="P380" s="8"/>
      <c r="Q380" s="8"/>
      <c r="R380" s="8"/>
      <c r="S380" s="8"/>
      <c r="T380" s="8"/>
      <c r="U380" s="8"/>
      <c r="V380" s="8"/>
    </row>
    <row r="381" spans="1:46" ht="16" x14ac:dyDescent="0.2">
      <c r="A381" s="387"/>
      <c r="B381" s="387"/>
      <c r="C381" s="387"/>
      <c r="D381" s="387"/>
      <c r="E381" s="387"/>
      <c r="F381" s="387"/>
      <c r="G381" s="387"/>
      <c r="H381" s="8"/>
      <c r="I381" s="8"/>
      <c r="J381" s="8"/>
      <c r="K381" s="15"/>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row>
    <row r="382" spans="1:46" ht="16" x14ac:dyDescent="0.2">
      <c r="A382" s="15"/>
      <c r="B382" s="15"/>
      <c r="C382" s="15"/>
      <c r="D382" s="15"/>
      <c r="E382" s="15"/>
      <c r="F382" s="15"/>
      <c r="G382" s="15"/>
      <c r="H382" s="8"/>
      <c r="I382" s="8"/>
      <c r="J382" s="8"/>
      <c r="K382" s="15"/>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row>
    <row r="383" spans="1:46" ht="16" x14ac:dyDescent="0.2">
      <c r="A383" s="15"/>
      <c r="B383" s="15"/>
      <c r="C383" s="15"/>
      <c r="D383" s="15"/>
      <c r="E383" s="15"/>
      <c r="F383" s="15"/>
      <c r="G383" s="15"/>
      <c r="H383" s="8"/>
      <c r="I383" s="8"/>
      <c r="J383" s="8"/>
      <c r="K383" s="15"/>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row>
    <row r="384" spans="1:46" ht="16" x14ac:dyDescent="0.2">
      <c r="A384" s="15"/>
      <c r="B384" s="29" t="s">
        <v>130</v>
      </c>
      <c r="C384" s="15"/>
      <c r="D384" s="15"/>
      <c r="E384" s="15"/>
      <c r="F384" s="15"/>
      <c r="G384" s="15"/>
      <c r="H384" s="8"/>
      <c r="I384" s="8"/>
      <c r="J384" s="8"/>
      <c r="K384" s="15"/>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row>
    <row r="385" spans="1:46" ht="16" x14ac:dyDescent="0.2">
      <c r="A385" s="15"/>
      <c r="B385" s="15"/>
      <c r="C385" s="15"/>
      <c r="D385" s="15"/>
      <c r="E385" s="15"/>
      <c r="F385" s="15"/>
      <c r="G385" s="15"/>
      <c r="H385" s="15"/>
      <c r="I385" s="8"/>
      <c r="J385" s="8"/>
      <c r="K385" s="15"/>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row>
    <row r="386" spans="1:46" ht="16" x14ac:dyDescent="0.2">
      <c r="A386" s="15"/>
      <c r="B386" s="15"/>
      <c r="C386" s="15"/>
      <c r="D386" s="15"/>
      <c r="E386" s="15"/>
      <c r="F386" s="15"/>
      <c r="G386" s="15"/>
      <c r="H386" s="15"/>
      <c r="I386" s="8"/>
      <c r="J386" s="8"/>
      <c r="K386" s="15"/>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row>
    <row r="387" spans="1:46" ht="16" x14ac:dyDescent="0.2">
      <c r="A387" s="15"/>
      <c r="B387" s="15"/>
      <c r="C387" s="15"/>
      <c r="D387" s="15"/>
      <c r="E387" s="15"/>
      <c r="F387" s="15"/>
      <c r="G387" s="15"/>
      <c r="H387" s="15"/>
      <c r="I387" s="8"/>
      <c r="J387" s="8"/>
      <c r="K387" s="15"/>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row>
    <row r="388" spans="1:46" ht="16" x14ac:dyDescent="0.2">
      <c r="A388" s="15"/>
      <c r="B388" s="15"/>
      <c r="C388" s="15"/>
      <c r="D388" s="15"/>
      <c r="E388" s="15"/>
      <c r="F388" s="15"/>
      <c r="G388" s="15"/>
      <c r="H388" s="15"/>
      <c r="I388" s="8"/>
      <c r="J388" s="8"/>
      <c r="K388" s="15"/>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row>
    <row r="389" spans="1:46" ht="16" x14ac:dyDescent="0.2">
      <c r="A389" s="15"/>
      <c r="B389" s="15"/>
      <c r="C389" s="15"/>
      <c r="D389" s="15"/>
      <c r="E389" s="15"/>
      <c r="F389" s="15"/>
      <c r="G389" s="15"/>
      <c r="H389" s="15"/>
      <c r="I389" s="8"/>
      <c r="J389" s="8"/>
      <c r="K389" s="15"/>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row>
    <row r="390" spans="1:46" ht="16" x14ac:dyDescent="0.2">
      <c r="A390" s="15"/>
      <c r="B390" s="15"/>
      <c r="C390" s="15"/>
      <c r="D390" s="15"/>
      <c r="E390" s="15"/>
      <c r="F390" s="15"/>
      <c r="G390" s="15"/>
      <c r="H390" s="15"/>
      <c r="I390" s="8"/>
      <c r="J390" s="8"/>
      <c r="K390" s="15"/>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row>
    <row r="391" spans="1:46" ht="16" x14ac:dyDescent="0.2">
      <c r="A391" s="15"/>
      <c r="B391" s="15"/>
      <c r="C391" s="15"/>
      <c r="D391" s="15"/>
      <c r="E391" s="15"/>
      <c r="F391" s="15"/>
      <c r="G391" s="15"/>
      <c r="H391" s="15"/>
      <c r="I391" s="8"/>
      <c r="J391" s="8"/>
      <c r="K391" s="15"/>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row>
    <row r="392" spans="1:46" ht="16" x14ac:dyDescent="0.2">
      <c r="A392" s="15"/>
      <c r="B392" s="15"/>
      <c r="C392" s="15"/>
      <c r="D392" s="15"/>
      <c r="E392" s="15"/>
      <c r="F392" s="15"/>
      <c r="G392" s="15"/>
      <c r="H392" s="15"/>
      <c r="I392" s="8"/>
      <c r="J392" s="8"/>
      <c r="K392" s="15"/>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row>
    <row r="393" spans="1:46" ht="16" x14ac:dyDescent="0.2">
      <c r="A393" s="15"/>
      <c r="B393" s="15"/>
      <c r="C393" s="15"/>
      <c r="D393" s="15"/>
      <c r="E393" s="15"/>
      <c r="F393" s="15"/>
      <c r="G393" s="15"/>
      <c r="H393" s="15"/>
      <c r="I393" s="8"/>
      <c r="J393" s="8"/>
      <c r="K393" s="15"/>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row>
    <row r="394" spans="1:46" ht="16" x14ac:dyDescent="0.2">
      <c r="A394" s="15"/>
      <c r="B394" s="15"/>
      <c r="C394" s="15"/>
      <c r="D394" s="15"/>
      <c r="E394" s="15"/>
      <c r="F394" s="15"/>
      <c r="G394" s="15"/>
      <c r="H394" s="15"/>
      <c r="I394" s="8"/>
      <c r="J394" s="8"/>
      <c r="K394" s="15"/>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row>
    <row r="395" spans="1:46" ht="16" x14ac:dyDescent="0.2">
      <c r="A395" s="15"/>
      <c r="B395" s="15"/>
      <c r="C395" s="15"/>
      <c r="D395" s="15"/>
      <c r="E395" s="15"/>
      <c r="F395" s="15"/>
      <c r="G395" s="15"/>
      <c r="H395" s="15"/>
      <c r="I395" s="8"/>
      <c r="J395" s="8"/>
      <c r="K395" s="15"/>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row>
    <row r="396" spans="1:46" ht="16" x14ac:dyDescent="0.2">
      <c r="A396" s="15"/>
      <c r="B396" s="15"/>
      <c r="C396" s="15"/>
      <c r="D396" s="15"/>
      <c r="E396" s="15"/>
      <c r="F396" s="15"/>
      <c r="G396" s="15"/>
      <c r="H396" s="15"/>
      <c r="I396" s="8"/>
      <c r="J396" s="8"/>
      <c r="K396" s="15"/>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row>
    <row r="397" spans="1:46" ht="16" x14ac:dyDescent="0.2">
      <c r="A397" s="15"/>
      <c r="B397" s="15"/>
      <c r="C397" s="15"/>
      <c r="D397" s="15"/>
      <c r="E397" s="15"/>
      <c r="F397" s="15"/>
      <c r="G397" s="15"/>
      <c r="H397" s="15"/>
      <c r="I397" s="8"/>
      <c r="J397" s="8"/>
      <c r="K397" s="15"/>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row>
    <row r="398" spans="1:46" ht="16" x14ac:dyDescent="0.2">
      <c r="A398" s="15"/>
      <c r="B398" s="15"/>
      <c r="C398" s="15"/>
      <c r="D398" s="15"/>
      <c r="E398" s="15"/>
      <c r="F398" s="15"/>
      <c r="G398" s="15"/>
      <c r="H398" s="15"/>
      <c r="I398" s="15"/>
      <c r="J398" s="15"/>
      <c r="K398" s="15"/>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row>
    <row r="399" spans="1:46" ht="16" x14ac:dyDescent="0.2">
      <c r="A399" s="15"/>
      <c r="B399" s="15"/>
      <c r="C399" s="15"/>
      <c r="D399" s="15"/>
      <c r="E399" s="15"/>
      <c r="F399" s="15"/>
      <c r="G399" s="15"/>
      <c r="H399" s="15"/>
      <c r="I399" s="15"/>
      <c r="J399" s="15"/>
      <c r="K399" s="15"/>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row>
    <row r="400" spans="1:46" ht="16" x14ac:dyDescent="0.2">
      <c r="A400" s="15"/>
      <c r="B400" s="15"/>
      <c r="C400" s="15"/>
      <c r="D400" s="15"/>
      <c r="E400" s="15"/>
      <c r="F400" s="15"/>
      <c r="G400" s="15"/>
      <c r="H400" s="15"/>
      <c r="I400" s="15"/>
      <c r="J400" s="15"/>
      <c r="K400" s="15"/>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row>
    <row r="401" spans="1:46" ht="16" x14ac:dyDescent="0.2">
      <c r="A401" s="15"/>
      <c r="B401" s="15"/>
      <c r="C401" s="15"/>
      <c r="D401" s="15"/>
      <c r="E401" s="15"/>
      <c r="F401" s="15"/>
      <c r="G401" s="15"/>
      <c r="H401" s="15"/>
      <c r="I401" s="15"/>
      <c r="J401" s="15"/>
      <c r="K401" s="15"/>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row>
    <row r="402" spans="1:46" ht="16" x14ac:dyDescent="0.2">
      <c r="A402" s="15"/>
      <c r="B402" s="15"/>
      <c r="C402" s="15"/>
      <c r="D402" s="15"/>
      <c r="E402" s="15"/>
      <c r="F402" s="15"/>
      <c r="G402" s="15"/>
      <c r="H402" s="15"/>
      <c r="I402" s="15"/>
      <c r="J402" s="15"/>
      <c r="K402" s="15"/>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row>
    <row r="403" spans="1:46" ht="16" x14ac:dyDescent="0.2">
      <c r="A403" s="15"/>
      <c r="B403" s="15"/>
      <c r="C403" s="15"/>
      <c r="D403" s="15"/>
      <c r="E403" s="15"/>
      <c r="F403" s="15"/>
      <c r="G403" s="15"/>
      <c r="H403" s="15"/>
      <c r="I403" s="15"/>
      <c r="J403" s="15"/>
      <c r="K403" s="15"/>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row>
    <row r="404" spans="1:46" ht="16" x14ac:dyDescent="0.2">
      <c r="A404" s="15"/>
      <c r="B404" s="15"/>
      <c r="C404" s="15"/>
      <c r="D404" s="15"/>
      <c r="E404" s="15"/>
      <c r="F404" s="15"/>
      <c r="G404" s="15"/>
      <c r="H404" s="15"/>
      <c r="I404" s="15"/>
      <c r="J404" s="15"/>
      <c r="K404" s="15"/>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row>
    <row r="405" spans="1:46" ht="16" x14ac:dyDescent="0.2">
      <c r="A405" s="15"/>
      <c r="B405" s="15"/>
      <c r="C405" s="15"/>
      <c r="D405" s="15"/>
      <c r="E405" s="15"/>
      <c r="F405" s="15"/>
      <c r="G405" s="15"/>
      <c r="H405" s="15"/>
      <c r="I405" s="15"/>
      <c r="J405" s="15"/>
      <c r="K405" s="15"/>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row>
    <row r="406" spans="1:46" ht="16" x14ac:dyDescent="0.2">
      <c r="A406" s="15"/>
      <c r="B406" s="15"/>
      <c r="C406" s="15"/>
      <c r="D406" s="15"/>
      <c r="E406" s="15"/>
      <c r="F406" s="15"/>
      <c r="G406" s="15"/>
      <c r="H406" s="15"/>
      <c r="I406" s="15"/>
      <c r="J406" s="15"/>
      <c r="K406" s="15"/>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row>
    <row r="407" spans="1:46" ht="16" x14ac:dyDescent="0.2">
      <c r="A407" s="15"/>
      <c r="B407" s="15"/>
      <c r="C407" s="15"/>
      <c r="D407" s="15"/>
      <c r="E407" s="15"/>
      <c r="F407" s="15"/>
      <c r="G407" s="15"/>
      <c r="H407" s="15"/>
      <c r="I407" s="15"/>
      <c r="J407" s="15"/>
      <c r="K407" s="15"/>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row>
    <row r="408" spans="1:46" ht="16" x14ac:dyDescent="0.2">
      <c r="A408" s="15"/>
      <c r="B408" s="15"/>
      <c r="C408" s="15"/>
      <c r="D408" s="15"/>
      <c r="E408" s="15"/>
      <c r="F408" s="15"/>
      <c r="G408" s="15"/>
      <c r="H408" s="15"/>
      <c r="I408" s="15"/>
      <c r="J408" s="15"/>
      <c r="K408" s="15"/>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row>
    <row r="409" spans="1:46" ht="16" x14ac:dyDescent="0.2">
      <c r="A409" s="15"/>
      <c r="B409" s="15"/>
      <c r="C409" s="15"/>
      <c r="D409" s="15"/>
      <c r="E409" s="15"/>
      <c r="F409" s="15"/>
      <c r="G409" s="15"/>
      <c r="H409" s="15"/>
      <c r="I409" s="15"/>
      <c r="J409" s="15"/>
      <c r="K409" s="15"/>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row>
    <row r="410" spans="1:46" ht="16" x14ac:dyDescent="0.2">
      <c r="A410" s="15"/>
      <c r="B410" s="15"/>
      <c r="C410" s="15"/>
      <c r="D410" s="15"/>
      <c r="E410" s="15"/>
      <c r="F410" s="15"/>
      <c r="G410" s="15"/>
      <c r="H410" s="15"/>
      <c r="I410" s="15"/>
      <c r="J410" s="15"/>
      <c r="K410" s="15"/>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row>
    <row r="411" spans="1:46" ht="16" x14ac:dyDescent="0.2">
      <c r="A411" s="15"/>
      <c r="B411" s="15"/>
      <c r="C411" s="15"/>
      <c r="D411" s="15"/>
      <c r="E411" s="15"/>
      <c r="F411" s="15"/>
      <c r="G411" s="15"/>
      <c r="H411" s="15"/>
      <c r="I411" s="15"/>
      <c r="J411" s="15"/>
      <c r="K411" s="15"/>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row>
    <row r="412" spans="1:46" ht="16" x14ac:dyDescent="0.2">
      <c r="A412" s="15"/>
      <c r="B412" s="15"/>
      <c r="C412" s="15"/>
      <c r="D412" s="13"/>
      <c r="E412" s="14"/>
      <c r="F412" s="13"/>
      <c r="G412" s="15"/>
      <c r="H412" s="15"/>
      <c r="I412" s="15"/>
      <c r="J412" s="15"/>
      <c r="K412" s="15"/>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row>
    <row r="413" spans="1:46" ht="16" x14ac:dyDescent="0.2">
      <c r="A413" s="15"/>
      <c r="B413" s="15"/>
      <c r="C413" s="15"/>
      <c r="D413" s="12"/>
      <c r="E413" s="11"/>
      <c r="F413" s="11"/>
      <c r="G413" s="15"/>
      <c r="H413" s="15"/>
      <c r="I413" s="15"/>
      <c r="J413" s="15"/>
      <c r="K413" s="15"/>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row>
    <row r="414" spans="1:46" ht="16" x14ac:dyDescent="0.2">
      <c r="A414" s="15"/>
      <c r="B414" s="15"/>
      <c r="C414" s="15"/>
      <c r="D414" s="12"/>
      <c r="E414" s="11"/>
      <c r="F414" s="11"/>
      <c r="G414" s="15"/>
      <c r="H414" s="15"/>
      <c r="I414" s="15"/>
      <c r="J414" s="15"/>
      <c r="K414" s="15"/>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row>
    <row r="415" spans="1:46" ht="16" x14ac:dyDescent="0.2">
      <c r="A415" s="15"/>
      <c r="B415" s="15"/>
      <c r="C415" s="15"/>
      <c r="D415" s="15"/>
      <c r="E415" s="15"/>
      <c r="F415" s="15"/>
      <c r="G415" s="15"/>
      <c r="H415" s="15"/>
      <c r="I415" s="15"/>
      <c r="J415" s="15"/>
      <c r="K415" s="15"/>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row>
    <row r="416" spans="1:46" ht="16" x14ac:dyDescent="0.2">
      <c r="A416" s="15"/>
      <c r="B416" s="15"/>
      <c r="C416" s="15"/>
      <c r="D416" s="15"/>
      <c r="E416" s="15"/>
      <c r="F416" s="15"/>
      <c r="G416" s="15"/>
      <c r="H416" s="15"/>
      <c r="I416" s="15"/>
      <c r="J416" s="15"/>
      <c r="K416" s="15"/>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row>
    <row r="417" spans="1:46" ht="16" x14ac:dyDescent="0.2">
      <c r="A417" s="15"/>
      <c r="B417" s="15"/>
      <c r="C417" s="15"/>
      <c r="D417" s="15"/>
      <c r="E417" s="15"/>
      <c r="F417" s="15"/>
      <c r="G417" s="15"/>
      <c r="H417" s="15"/>
      <c r="I417" s="15"/>
      <c r="J417" s="15"/>
      <c r="K417" s="15"/>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row>
    <row r="418" spans="1:46" ht="16" x14ac:dyDescent="0.2">
      <c r="A418" s="15"/>
      <c r="B418" s="15"/>
      <c r="C418" s="15"/>
      <c r="D418" s="15"/>
      <c r="E418" s="15"/>
      <c r="F418" s="15"/>
      <c r="G418" s="15"/>
      <c r="H418" s="15"/>
      <c r="I418" s="15"/>
      <c r="J418" s="15"/>
      <c r="K418" s="15"/>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row>
    <row r="419" spans="1:46" ht="16" x14ac:dyDescent="0.2">
      <c r="A419" s="15"/>
      <c r="B419" s="15"/>
      <c r="C419" s="15"/>
      <c r="D419" s="15"/>
      <c r="E419" s="15"/>
      <c r="F419" s="15"/>
      <c r="G419" s="15"/>
      <c r="H419" s="15"/>
      <c r="I419" s="15"/>
      <c r="J419" s="15"/>
      <c r="K419" s="15"/>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row>
    <row r="420" spans="1:46" ht="16" x14ac:dyDescent="0.2">
      <c r="A420" s="15"/>
      <c r="B420" s="15"/>
      <c r="C420" s="15"/>
      <c r="D420" s="15"/>
      <c r="E420" s="15"/>
      <c r="F420" s="15"/>
      <c r="G420" s="15"/>
      <c r="H420" s="15"/>
      <c r="I420" s="15"/>
      <c r="J420" s="15"/>
      <c r="K420" s="15"/>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row>
    <row r="421" spans="1:46" ht="16" x14ac:dyDescent="0.2">
      <c r="A421" s="15"/>
      <c r="B421" s="15"/>
      <c r="C421" s="15"/>
      <c r="D421" s="15"/>
      <c r="E421" s="15"/>
      <c r="F421" s="15"/>
      <c r="G421" s="15"/>
      <c r="H421" s="8"/>
      <c r="I421" s="15"/>
      <c r="J421" s="15"/>
      <c r="K421" s="15"/>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row>
    <row r="422" spans="1:46" ht="16" x14ac:dyDescent="0.2">
      <c r="A422" s="15"/>
      <c r="B422" s="15"/>
      <c r="C422" s="15"/>
      <c r="D422" s="15"/>
      <c r="E422" s="15"/>
      <c r="F422" s="15"/>
      <c r="G422" s="15"/>
      <c r="H422" s="8"/>
      <c r="I422" s="15"/>
      <c r="J422" s="15"/>
      <c r="K422" s="15"/>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row>
    <row r="423" spans="1:46" ht="16" x14ac:dyDescent="0.2">
      <c r="A423" s="15"/>
      <c r="B423" s="15"/>
      <c r="C423" s="15"/>
      <c r="D423" s="15"/>
      <c r="E423" s="15"/>
      <c r="F423" s="15"/>
      <c r="G423" s="15"/>
      <c r="H423" s="8"/>
      <c r="I423" s="15"/>
      <c r="J423" s="15"/>
      <c r="K423" s="15"/>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row>
    <row r="424" spans="1:46" ht="16" x14ac:dyDescent="0.2">
      <c r="A424" s="15"/>
      <c r="B424" s="15"/>
      <c r="C424" s="15"/>
      <c r="D424" s="15"/>
      <c r="E424" s="15"/>
      <c r="F424" s="15"/>
      <c r="G424" s="15"/>
      <c r="H424" s="8"/>
      <c r="I424" s="15"/>
      <c r="J424" s="15"/>
      <c r="K424" s="15"/>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row>
    <row r="425" spans="1:46" ht="16" x14ac:dyDescent="0.2">
      <c r="A425" s="15"/>
      <c r="B425" s="15"/>
      <c r="C425" s="15"/>
      <c r="D425" s="15"/>
      <c r="E425" s="15"/>
      <c r="F425" s="15"/>
      <c r="G425" s="15"/>
      <c r="H425" s="8"/>
      <c r="I425" s="15"/>
      <c r="J425" s="15"/>
      <c r="K425" s="15"/>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row>
    <row r="426" spans="1:46" ht="16" x14ac:dyDescent="0.2">
      <c r="A426" s="15"/>
      <c r="B426" s="15"/>
      <c r="C426" s="15"/>
      <c r="D426" s="15"/>
      <c r="E426" s="15"/>
      <c r="F426" s="15"/>
      <c r="G426" s="15"/>
      <c r="H426" s="8"/>
      <c r="I426" s="15"/>
      <c r="J426" s="15"/>
      <c r="K426" s="15"/>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row>
    <row r="427" spans="1:46" ht="16" x14ac:dyDescent="0.2">
      <c r="A427" s="15"/>
      <c r="B427" s="15"/>
      <c r="C427" s="15"/>
      <c r="D427" s="12"/>
      <c r="E427" s="11"/>
      <c r="F427" s="11"/>
      <c r="G427" s="15"/>
      <c r="H427" s="8"/>
      <c r="I427" s="15"/>
      <c r="J427" s="15"/>
      <c r="K427" s="15"/>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row>
    <row r="428" spans="1:46" ht="16" x14ac:dyDescent="0.2">
      <c r="A428" s="15"/>
      <c r="B428" s="15"/>
      <c r="C428" s="15"/>
      <c r="D428" s="12"/>
      <c r="E428" s="11"/>
      <c r="F428" s="11"/>
      <c r="G428" s="15"/>
      <c r="H428" s="8"/>
      <c r="I428" s="15"/>
      <c r="J428" s="15"/>
      <c r="K428" s="15"/>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row>
    <row r="429" spans="1:46" ht="16" x14ac:dyDescent="0.2">
      <c r="A429" s="15"/>
      <c r="B429" s="15"/>
      <c r="C429" s="15"/>
      <c r="D429" s="15"/>
      <c r="E429" s="15"/>
      <c r="F429" s="15"/>
      <c r="G429" s="15"/>
      <c r="H429" s="8"/>
      <c r="I429" s="15"/>
      <c r="J429" s="15"/>
      <c r="K429" s="15"/>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row>
    <row r="430" spans="1:46" ht="16" x14ac:dyDescent="0.2">
      <c r="A430" s="15"/>
      <c r="B430" s="15"/>
      <c r="C430" s="15"/>
      <c r="D430" s="15"/>
      <c r="E430" s="15"/>
      <c r="F430" s="15"/>
      <c r="G430" s="15"/>
      <c r="H430" s="8"/>
      <c r="I430" s="15"/>
      <c r="J430" s="15"/>
      <c r="K430" s="15"/>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row>
    <row r="431" spans="1:46" ht="16" x14ac:dyDescent="0.2">
      <c r="A431" s="15"/>
      <c r="B431" s="15"/>
      <c r="C431" s="15"/>
      <c r="D431" s="15"/>
      <c r="E431" s="15"/>
      <c r="F431" s="15"/>
      <c r="G431" s="15"/>
      <c r="H431" s="8"/>
      <c r="I431" s="15"/>
      <c r="J431" s="15"/>
      <c r="K431" s="15"/>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row>
    <row r="432" spans="1:46" ht="16" x14ac:dyDescent="0.2">
      <c r="A432" s="15"/>
      <c r="B432" s="15"/>
      <c r="C432" s="15"/>
      <c r="D432" s="15"/>
      <c r="E432" s="15"/>
      <c r="F432" s="15"/>
      <c r="G432" s="15"/>
      <c r="H432" s="8"/>
      <c r="I432" s="15"/>
      <c r="J432" s="15"/>
      <c r="K432" s="15"/>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row>
    <row r="433" spans="1:46" ht="16" x14ac:dyDescent="0.2">
      <c r="A433" s="15"/>
      <c r="B433" s="15"/>
      <c r="C433" s="15"/>
      <c r="D433" s="15"/>
      <c r="E433" s="15"/>
      <c r="F433" s="15"/>
      <c r="G433" s="15"/>
      <c r="H433" s="8"/>
      <c r="I433" s="15"/>
      <c r="J433" s="15"/>
      <c r="K433" s="15"/>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row>
    <row r="434" spans="1:46" ht="16" x14ac:dyDescent="0.2">
      <c r="A434" s="15"/>
      <c r="B434" s="15"/>
      <c r="C434" s="15"/>
      <c r="D434" s="15"/>
      <c r="E434" s="15"/>
      <c r="F434" s="15"/>
      <c r="G434" s="15"/>
      <c r="H434" s="8"/>
      <c r="I434" s="15"/>
      <c r="J434" s="15"/>
      <c r="K434" s="15"/>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row>
    <row r="435" spans="1:46" ht="16" x14ac:dyDescent="0.2">
      <c r="A435" s="15"/>
      <c r="B435" s="15"/>
      <c r="C435" s="15"/>
      <c r="D435" s="15"/>
      <c r="E435" s="15"/>
      <c r="F435" s="15"/>
      <c r="G435" s="15"/>
      <c r="H435" s="8"/>
      <c r="I435" s="15"/>
      <c r="J435" s="15"/>
      <c r="K435" s="15"/>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row>
    <row r="436" spans="1:46" ht="16" x14ac:dyDescent="0.2">
      <c r="A436" s="15"/>
      <c r="B436" s="15"/>
      <c r="C436" s="15"/>
      <c r="D436" s="15"/>
      <c r="E436" s="15"/>
      <c r="F436" s="15"/>
      <c r="G436" s="15"/>
      <c r="H436" s="8"/>
      <c r="I436" s="15"/>
      <c r="J436" s="15"/>
      <c r="K436" s="15"/>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row>
    <row r="437" spans="1:46" ht="16" x14ac:dyDescent="0.2">
      <c r="A437" s="15"/>
      <c r="B437" s="15"/>
      <c r="C437" s="15"/>
      <c r="D437" s="15"/>
      <c r="E437" s="15"/>
      <c r="F437" s="15"/>
      <c r="G437" s="15"/>
      <c r="H437" s="8"/>
      <c r="I437" s="15"/>
      <c r="J437" s="15"/>
      <c r="K437" s="15"/>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row>
    <row r="438" spans="1:46" ht="16" x14ac:dyDescent="0.2">
      <c r="A438" s="15"/>
      <c r="B438" s="15"/>
      <c r="C438" s="15"/>
      <c r="D438" s="15"/>
      <c r="E438" s="15"/>
      <c r="F438" s="15"/>
      <c r="G438" s="15"/>
      <c r="H438" s="8"/>
      <c r="I438" s="15"/>
      <c r="J438" s="15"/>
      <c r="K438" s="15"/>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row>
    <row r="439" spans="1:46" ht="16" x14ac:dyDescent="0.2">
      <c r="A439" s="15"/>
      <c r="B439" s="15"/>
      <c r="C439" s="15"/>
      <c r="D439" s="15"/>
      <c r="E439" s="15"/>
      <c r="F439" s="15"/>
      <c r="G439" s="15"/>
      <c r="H439" s="8"/>
      <c r="I439" s="15"/>
      <c r="J439" s="15"/>
      <c r="K439" s="15"/>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row>
    <row r="440" spans="1:46" ht="16" x14ac:dyDescent="0.2">
      <c r="A440" s="15"/>
      <c r="B440" s="15"/>
      <c r="C440" s="15"/>
      <c r="D440" s="15"/>
      <c r="E440" s="15"/>
      <c r="F440" s="15"/>
      <c r="G440" s="15"/>
      <c r="H440" s="8"/>
      <c r="I440" s="15"/>
      <c r="J440" s="15"/>
      <c r="K440" s="15"/>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row>
    <row r="441" spans="1:46" ht="16" x14ac:dyDescent="0.2">
      <c r="A441" s="15"/>
      <c r="B441" s="15"/>
      <c r="C441" s="15"/>
      <c r="D441" s="15"/>
      <c r="E441" s="15"/>
      <c r="F441" s="15"/>
      <c r="G441" s="15"/>
      <c r="H441" s="8"/>
      <c r="I441" s="15"/>
      <c r="J441" s="15"/>
      <c r="K441" s="15"/>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row>
    <row r="442" spans="1:46" ht="16" x14ac:dyDescent="0.2">
      <c r="A442" s="15"/>
      <c r="B442" s="15"/>
      <c r="C442" s="15"/>
      <c r="D442" s="15"/>
      <c r="E442" s="15"/>
      <c r="F442" s="15"/>
      <c r="G442" s="15"/>
      <c r="H442" s="8"/>
      <c r="I442" s="15"/>
      <c r="J442" s="15"/>
      <c r="K442" s="15"/>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row>
    <row r="443" spans="1:46" ht="16" x14ac:dyDescent="0.2">
      <c r="A443" s="15"/>
      <c r="B443" s="15"/>
      <c r="C443" s="15"/>
      <c r="D443" s="15"/>
      <c r="E443" s="15"/>
      <c r="F443" s="15"/>
      <c r="G443" s="15"/>
      <c r="H443" s="8"/>
      <c r="I443" s="15"/>
      <c r="J443" s="15"/>
      <c r="K443" s="15"/>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row>
    <row r="444" spans="1:46" ht="16" x14ac:dyDescent="0.2">
      <c r="A444" s="15"/>
      <c r="B444" s="15"/>
      <c r="C444" s="15"/>
      <c r="D444" s="15"/>
      <c r="E444" s="15"/>
      <c r="F444" s="15"/>
      <c r="G444" s="15"/>
      <c r="H444" s="8"/>
      <c r="I444" s="15"/>
      <c r="J444" s="15"/>
      <c r="K444" s="15"/>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row>
    <row r="445" spans="1:46" ht="16" x14ac:dyDescent="0.2">
      <c r="A445" s="15"/>
      <c r="B445" s="15"/>
      <c r="C445" s="15"/>
      <c r="D445" s="15"/>
      <c r="E445" s="15"/>
      <c r="F445" s="15"/>
      <c r="G445" s="15"/>
      <c r="H445" s="8"/>
      <c r="I445" s="15"/>
      <c r="J445" s="15"/>
      <c r="K445" s="15"/>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row>
    <row r="446" spans="1:46" ht="16" x14ac:dyDescent="0.2">
      <c r="A446" s="15"/>
      <c r="B446" s="15"/>
      <c r="C446" s="15"/>
      <c r="D446" s="15"/>
      <c r="E446" s="15"/>
      <c r="F446" s="15"/>
      <c r="G446" s="15"/>
      <c r="H446" s="8"/>
      <c r="I446" s="15"/>
      <c r="J446" s="15"/>
      <c r="K446" s="15"/>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row>
    <row r="447" spans="1:46" ht="16" x14ac:dyDescent="0.2">
      <c r="A447" s="15"/>
      <c r="B447" s="15"/>
      <c r="C447" s="15"/>
      <c r="D447" s="15"/>
      <c r="E447" s="15"/>
      <c r="F447" s="15"/>
      <c r="G447" s="15"/>
      <c r="H447" s="8"/>
      <c r="I447" s="15"/>
      <c r="J447" s="15"/>
      <c r="K447" s="15"/>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row>
    <row r="448" spans="1:46" ht="16" x14ac:dyDescent="0.2">
      <c r="A448" s="15"/>
      <c r="B448" s="15"/>
      <c r="C448" s="15"/>
      <c r="D448" s="15"/>
      <c r="E448" s="15"/>
      <c r="F448" s="15"/>
      <c r="G448" s="15"/>
      <c r="H448" s="8"/>
      <c r="I448" s="15"/>
      <c r="J448" s="15"/>
      <c r="K448" s="15"/>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row>
    <row r="449" spans="1:46" ht="16" x14ac:dyDescent="0.2">
      <c r="A449" s="15"/>
      <c r="B449" s="15"/>
      <c r="C449" s="15"/>
      <c r="D449" s="15"/>
      <c r="E449" s="15"/>
      <c r="F449" s="15"/>
      <c r="G449" s="15"/>
      <c r="H449" s="8"/>
      <c r="I449" s="15"/>
      <c r="J449" s="15"/>
      <c r="K449" s="15"/>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row>
    <row r="450" spans="1:46" ht="16" x14ac:dyDescent="0.2">
      <c r="A450" s="15"/>
      <c r="B450" s="15"/>
      <c r="C450" s="15"/>
      <c r="D450" s="15"/>
      <c r="E450" s="15"/>
      <c r="F450" s="15"/>
      <c r="G450" s="15"/>
      <c r="H450" s="8"/>
      <c r="I450" s="15"/>
      <c r="J450" s="15"/>
      <c r="K450" s="15"/>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row>
    <row r="451" spans="1:46" ht="16" x14ac:dyDescent="0.2">
      <c r="A451" s="15"/>
      <c r="B451" s="15"/>
      <c r="C451" s="15"/>
      <c r="D451" s="15"/>
      <c r="E451" s="15"/>
      <c r="F451" s="15"/>
      <c r="G451" s="15"/>
      <c r="H451" s="8"/>
      <c r="I451" s="15"/>
      <c r="J451" s="15"/>
      <c r="K451" s="15"/>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row>
    <row r="452" spans="1:46" ht="16" x14ac:dyDescent="0.2">
      <c r="A452" s="15"/>
      <c r="B452" s="15"/>
      <c r="C452" s="15"/>
      <c r="D452" s="15"/>
      <c r="E452" s="15"/>
      <c r="F452" s="15"/>
      <c r="G452" s="15"/>
      <c r="H452" s="8"/>
      <c r="I452" s="15"/>
      <c r="J452" s="15"/>
      <c r="K452" s="15"/>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row>
    <row r="453" spans="1:46" ht="16" x14ac:dyDescent="0.2">
      <c r="A453" s="15"/>
      <c r="B453" s="15"/>
      <c r="C453" s="15"/>
      <c r="D453" s="15"/>
      <c r="E453" s="15"/>
      <c r="F453" s="15"/>
      <c r="G453" s="15"/>
      <c r="H453" s="8"/>
      <c r="I453" s="15"/>
      <c r="J453" s="15"/>
      <c r="K453" s="15"/>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row>
    <row r="454" spans="1:46" ht="16" x14ac:dyDescent="0.2">
      <c r="A454" s="15"/>
      <c r="B454" s="15"/>
      <c r="C454" s="15"/>
      <c r="D454" s="15"/>
      <c r="E454" s="15"/>
      <c r="F454" s="15"/>
      <c r="G454" s="15"/>
      <c r="H454" s="8"/>
      <c r="I454" s="15"/>
      <c r="J454" s="15"/>
      <c r="K454" s="15"/>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row>
    <row r="455" spans="1:46" ht="16" x14ac:dyDescent="0.2">
      <c r="A455" s="15"/>
      <c r="B455" s="15"/>
      <c r="C455" s="15"/>
      <c r="D455" s="15"/>
      <c r="E455" s="15"/>
      <c r="F455" s="15"/>
      <c r="G455" s="15"/>
      <c r="H455" s="15"/>
      <c r="I455" s="15"/>
      <c r="J455" s="15"/>
      <c r="K455" s="15"/>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row>
    <row r="456" spans="1:46" ht="16" x14ac:dyDescent="0.2">
      <c r="A456" s="15"/>
      <c r="B456" s="15"/>
      <c r="C456" s="15"/>
      <c r="D456" s="15"/>
      <c r="E456" s="15"/>
      <c r="F456" s="15"/>
      <c r="G456" s="15"/>
      <c r="H456" s="15"/>
      <c r="I456" s="15"/>
      <c r="J456" s="15"/>
      <c r="K456" s="15"/>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row>
    <row r="457" spans="1:46" ht="16" x14ac:dyDescent="0.2">
      <c r="A457" s="15"/>
      <c r="B457" s="15"/>
      <c r="C457" s="15"/>
      <c r="D457" s="15"/>
      <c r="E457" s="15"/>
      <c r="F457" s="15"/>
      <c r="G457" s="15"/>
      <c r="H457" s="15"/>
      <c r="I457" s="15"/>
      <c r="J457" s="15"/>
      <c r="K457" s="15"/>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row>
    <row r="458" spans="1:46" ht="16" x14ac:dyDescent="0.2">
      <c r="A458" s="15"/>
      <c r="B458" s="15"/>
      <c r="C458" s="15"/>
      <c r="D458" s="15"/>
      <c r="E458" s="15"/>
      <c r="F458" s="15"/>
      <c r="G458" s="15"/>
      <c r="H458" s="15"/>
      <c r="I458" s="15"/>
      <c r="J458" s="15"/>
      <c r="K458" s="15"/>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row>
    <row r="459" spans="1:46" ht="16" x14ac:dyDescent="0.2">
      <c r="A459" s="15"/>
      <c r="B459" s="15"/>
      <c r="C459" s="15"/>
      <c r="D459" s="15"/>
      <c r="E459" s="15"/>
      <c r="F459" s="15"/>
      <c r="G459" s="15"/>
      <c r="H459" s="15"/>
      <c r="I459" s="15"/>
      <c r="J459" s="15"/>
      <c r="K459" s="15"/>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row>
    <row r="460" spans="1:46" ht="16" x14ac:dyDescent="0.2">
      <c r="A460" s="15"/>
      <c r="B460" s="15"/>
      <c r="C460" s="15"/>
      <c r="D460" s="15"/>
      <c r="E460" s="15"/>
      <c r="F460" s="15"/>
      <c r="G460" s="15"/>
      <c r="H460" s="15"/>
      <c r="I460" s="15"/>
      <c r="J460" s="15"/>
      <c r="K460" s="15"/>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row>
    <row r="461" spans="1:46" ht="16" x14ac:dyDescent="0.2">
      <c r="A461" s="15"/>
      <c r="B461" s="15"/>
      <c r="C461" s="15"/>
      <c r="D461" s="15"/>
      <c r="E461" s="15"/>
      <c r="F461" s="15"/>
      <c r="G461" s="15"/>
      <c r="H461" s="15"/>
      <c r="I461" s="15"/>
      <c r="J461" s="15"/>
      <c r="K461" s="15"/>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row>
    <row r="462" spans="1:46" ht="16" x14ac:dyDescent="0.2">
      <c r="A462" s="15"/>
      <c r="B462" s="15"/>
      <c r="C462" s="15"/>
      <c r="D462" s="15"/>
      <c r="E462" s="15"/>
      <c r="F462" s="15"/>
      <c r="G462" s="15"/>
      <c r="H462" s="15"/>
      <c r="I462" s="15"/>
      <c r="J462" s="15"/>
      <c r="K462" s="15"/>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row>
    <row r="463" spans="1:46" ht="16" x14ac:dyDescent="0.2">
      <c r="A463" s="15"/>
      <c r="B463" s="15"/>
      <c r="C463" s="15"/>
      <c r="D463" s="15"/>
      <c r="E463" s="15"/>
      <c r="F463" s="15"/>
      <c r="G463" s="15"/>
      <c r="H463" s="15"/>
      <c r="I463" s="15"/>
      <c r="J463" s="15"/>
      <c r="K463" s="15"/>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row>
    <row r="464" spans="1:46" ht="16" x14ac:dyDescent="0.2">
      <c r="A464" s="15"/>
      <c r="B464" s="15"/>
      <c r="C464" s="15"/>
      <c r="D464" s="15"/>
      <c r="E464" s="15"/>
      <c r="F464" s="15"/>
      <c r="G464" s="15"/>
      <c r="H464" s="15"/>
      <c r="I464" s="15"/>
      <c r="J464" s="15"/>
      <c r="K464" s="15"/>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row>
    <row r="465" spans="1:46" ht="16" x14ac:dyDescent="0.2">
      <c r="A465" s="15"/>
      <c r="B465" s="15"/>
      <c r="C465" s="15"/>
      <c r="D465" s="15"/>
      <c r="E465" s="15"/>
      <c r="F465" s="15"/>
      <c r="G465" s="15"/>
      <c r="H465" s="15"/>
      <c r="I465" s="15"/>
      <c r="J465" s="15"/>
      <c r="K465" s="15"/>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row>
    <row r="466" spans="1:46" ht="16" x14ac:dyDescent="0.2">
      <c r="A466" s="15"/>
      <c r="B466" s="15"/>
      <c r="C466" s="15"/>
      <c r="D466" s="15"/>
      <c r="E466" s="15"/>
      <c r="F466" s="15"/>
      <c r="G466" s="15"/>
      <c r="H466" s="15"/>
      <c r="I466" s="15"/>
      <c r="J466" s="15"/>
      <c r="K466" s="15"/>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row>
    <row r="467" spans="1:46" ht="16" x14ac:dyDescent="0.2">
      <c r="A467" s="15"/>
      <c r="B467" s="15"/>
      <c r="C467" s="15"/>
      <c r="D467" s="15"/>
      <c r="E467" s="15"/>
      <c r="F467" s="15"/>
      <c r="G467" s="15"/>
      <c r="H467" s="15"/>
      <c r="I467" s="15"/>
      <c r="J467" s="15"/>
      <c r="K467" s="15"/>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row>
    <row r="468" spans="1:46" ht="16" x14ac:dyDescent="0.2">
      <c r="A468" s="15"/>
      <c r="B468" s="15"/>
      <c r="C468" s="15"/>
      <c r="D468" s="15"/>
      <c r="E468" s="15"/>
      <c r="F468" s="15"/>
      <c r="G468" s="15"/>
      <c r="H468" s="15"/>
      <c r="I468" s="15"/>
      <c r="J468" s="15"/>
      <c r="K468" s="15"/>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row>
    <row r="469" spans="1:46" ht="16" x14ac:dyDescent="0.2">
      <c r="A469" s="15"/>
      <c r="B469" s="15"/>
      <c r="C469" s="15"/>
      <c r="D469" s="15"/>
      <c r="E469" s="15"/>
      <c r="F469" s="15"/>
      <c r="G469" s="15"/>
      <c r="H469" s="15"/>
      <c r="I469" s="15"/>
      <c r="J469" s="15"/>
      <c r="K469" s="15"/>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row>
    <row r="470" spans="1:46" ht="16" x14ac:dyDescent="0.2">
      <c r="A470" s="15"/>
      <c r="B470" s="15"/>
      <c r="C470" s="15"/>
      <c r="D470" s="15"/>
      <c r="E470" s="15"/>
      <c r="F470" s="15"/>
      <c r="G470" s="15"/>
      <c r="H470" s="15"/>
      <c r="I470" s="15"/>
      <c r="J470" s="15"/>
      <c r="K470" s="15"/>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row>
    <row r="471" spans="1:46" ht="16" x14ac:dyDescent="0.2">
      <c r="A471" s="15"/>
      <c r="B471" s="15"/>
      <c r="C471" s="15"/>
      <c r="D471" s="15"/>
      <c r="E471" s="15"/>
      <c r="F471" s="15"/>
      <c r="G471" s="15"/>
      <c r="H471" s="15"/>
      <c r="I471" s="15"/>
      <c r="J471" s="15"/>
      <c r="K471" s="15"/>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row>
    <row r="472" spans="1:46" ht="16" x14ac:dyDescent="0.2">
      <c r="A472" s="15"/>
      <c r="B472" s="15"/>
      <c r="C472" s="15"/>
      <c r="D472" s="15"/>
      <c r="E472" s="15"/>
      <c r="F472" s="15"/>
      <c r="G472" s="15"/>
      <c r="H472" s="15"/>
      <c r="I472" s="15"/>
      <c r="J472" s="15"/>
      <c r="K472" s="15"/>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row>
    <row r="473" spans="1:46" ht="16" x14ac:dyDescent="0.2">
      <c r="A473" s="15"/>
      <c r="B473" s="15"/>
      <c r="C473" s="15"/>
      <c r="D473" s="15"/>
      <c r="E473" s="15"/>
      <c r="F473" s="15"/>
      <c r="G473" s="15"/>
      <c r="H473" s="15"/>
      <c r="I473" s="15"/>
      <c r="J473" s="15"/>
      <c r="K473" s="15"/>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row>
    <row r="474" spans="1:46" ht="16" x14ac:dyDescent="0.2">
      <c r="A474" s="15"/>
      <c r="B474" s="15"/>
      <c r="C474" s="15"/>
      <c r="D474" s="15"/>
      <c r="E474" s="15"/>
      <c r="F474" s="15"/>
      <c r="G474" s="15"/>
      <c r="H474" s="15"/>
      <c r="I474" s="15"/>
      <c r="J474" s="15"/>
      <c r="K474" s="15"/>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row>
    <row r="475" spans="1:46" ht="16" x14ac:dyDescent="0.2">
      <c r="A475" s="15"/>
      <c r="B475" s="15"/>
      <c r="C475" s="15"/>
      <c r="D475" s="15"/>
      <c r="E475" s="15"/>
      <c r="F475" s="15"/>
      <c r="G475" s="15"/>
      <c r="H475" s="15"/>
      <c r="I475" s="15"/>
      <c r="J475" s="15"/>
      <c r="K475" s="15"/>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row>
    <row r="476" spans="1:46" ht="16" x14ac:dyDescent="0.2">
      <c r="A476" s="15"/>
      <c r="B476" s="15"/>
      <c r="C476" s="15"/>
      <c r="D476" s="15"/>
      <c r="E476" s="15"/>
      <c r="F476" s="15"/>
      <c r="G476" s="15"/>
      <c r="H476" s="15"/>
      <c r="I476" s="15"/>
      <c r="J476" s="15"/>
      <c r="K476" s="15"/>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row>
    <row r="477" spans="1:46" ht="16" x14ac:dyDescent="0.2">
      <c r="A477" s="15"/>
      <c r="B477" s="15"/>
      <c r="C477" s="15"/>
      <c r="D477" s="15"/>
      <c r="E477" s="15"/>
      <c r="F477" s="15"/>
      <c r="G477" s="15"/>
      <c r="H477" s="15"/>
      <c r="I477" s="15"/>
      <c r="J477" s="15"/>
      <c r="K477" s="15"/>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row>
    <row r="478" spans="1:46" ht="16" x14ac:dyDescent="0.2">
      <c r="A478" s="15"/>
      <c r="B478" s="15"/>
      <c r="C478" s="15"/>
      <c r="D478" s="15"/>
      <c r="E478" s="15"/>
      <c r="F478" s="15"/>
      <c r="G478" s="15"/>
      <c r="H478" s="15"/>
      <c r="I478" s="15"/>
      <c r="J478" s="15"/>
      <c r="K478" s="15"/>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row>
    <row r="479" spans="1:46" ht="16" x14ac:dyDescent="0.2">
      <c r="A479" s="15"/>
      <c r="B479" s="15"/>
      <c r="C479" s="15"/>
      <c r="D479" s="15"/>
      <c r="E479" s="15"/>
      <c r="F479" s="15"/>
      <c r="G479" s="15"/>
      <c r="H479" s="15"/>
      <c r="I479" s="15"/>
      <c r="J479" s="15"/>
      <c r="K479" s="15"/>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row>
    <row r="480" spans="1:46" ht="16" x14ac:dyDescent="0.2">
      <c r="A480" s="15"/>
      <c r="B480" s="15"/>
      <c r="C480" s="15"/>
      <c r="D480" s="15"/>
      <c r="E480" s="15"/>
      <c r="F480" s="15"/>
      <c r="G480" s="15"/>
      <c r="H480" s="15"/>
      <c r="I480" s="15"/>
      <c r="J480" s="15"/>
      <c r="K480" s="15"/>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row>
    <row r="481" spans="1:46" ht="16" x14ac:dyDescent="0.2">
      <c r="A481" s="15"/>
      <c r="B481" s="15"/>
      <c r="C481" s="15"/>
      <c r="D481" s="15"/>
      <c r="E481" s="15"/>
      <c r="F481" s="15"/>
      <c r="G481" s="15"/>
      <c r="H481" s="15"/>
      <c r="I481" s="15"/>
      <c r="J481" s="15"/>
      <c r="K481" s="15"/>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row>
    <row r="482" spans="1:46" ht="16" x14ac:dyDescent="0.2">
      <c r="A482" s="15"/>
      <c r="B482" s="15"/>
      <c r="C482" s="15"/>
      <c r="D482" s="15"/>
      <c r="E482" s="15"/>
      <c r="F482" s="15"/>
      <c r="G482" s="15"/>
      <c r="H482" s="15"/>
      <c r="I482" s="15"/>
      <c r="J482" s="15"/>
      <c r="K482" s="15"/>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row>
    <row r="483" spans="1:46" ht="16" x14ac:dyDescent="0.2">
      <c r="A483" s="15"/>
      <c r="B483" s="15"/>
      <c r="C483" s="15"/>
      <c r="D483" s="15"/>
      <c r="E483" s="15"/>
      <c r="F483" s="15"/>
      <c r="G483" s="15"/>
      <c r="H483" s="15"/>
      <c r="I483" s="15"/>
      <c r="J483" s="15"/>
      <c r="K483" s="15"/>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row>
    <row r="484" spans="1:46" ht="16" x14ac:dyDescent="0.2">
      <c r="A484" s="15"/>
      <c r="B484" s="15"/>
      <c r="C484" s="15"/>
      <c r="D484" s="15"/>
      <c r="E484" s="15"/>
      <c r="F484" s="15"/>
      <c r="G484" s="15"/>
      <c r="H484" s="15"/>
      <c r="I484" s="15"/>
      <c r="J484" s="15"/>
      <c r="K484" s="15"/>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row>
    <row r="485" spans="1:46" ht="16" x14ac:dyDescent="0.2">
      <c r="A485" s="15"/>
      <c r="B485" s="15"/>
      <c r="C485" s="15"/>
      <c r="D485" s="15"/>
      <c r="E485" s="15"/>
      <c r="F485" s="15"/>
      <c r="G485" s="15"/>
      <c r="H485" s="15"/>
      <c r="I485" s="15"/>
      <c r="J485" s="15"/>
      <c r="K485" s="15"/>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row>
    <row r="486" spans="1:46" ht="16" x14ac:dyDescent="0.2">
      <c r="A486" s="15"/>
      <c r="B486" s="15"/>
      <c r="C486" s="15"/>
      <c r="D486" s="15"/>
      <c r="E486" s="15"/>
      <c r="F486" s="15"/>
      <c r="G486" s="15"/>
      <c r="H486" s="15"/>
      <c r="I486" s="15"/>
      <c r="J486" s="15"/>
      <c r="K486" s="15"/>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row>
    <row r="487" spans="1:46" ht="16" x14ac:dyDescent="0.2">
      <c r="A487" s="15"/>
      <c r="B487" s="15"/>
      <c r="C487" s="15"/>
      <c r="D487" s="15"/>
      <c r="E487" s="15"/>
      <c r="F487" s="15"/>
      <c r="G487" s="15"/>
      <c r="H487" s="15"/>
      <c r="I487" s="15"/>
      <c r="J487" s="15"/>
      <c r="K487" s="15"/>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row>
    <row r="488" spans="1:46" ht="16" x14ac:dyDescent="0.2">
      <c r="A488" s="15"/>
      <c r="B488" s="15"/>
      <c r="C488" s="15"/>
      <c r="D488" s="15"/>
      <c r="E488" s="15"/>
      <c r="F488" s="15"/>
      <c r="G488" s="15"/>
      <c r="H488" s="15"/>
      <c r="I488" s="15"/>
      <c r="J488" s="15"/>
      <c r="K488" s="15"/>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row>
    <row r="489" spans="1:46" ht="16" x14ac:dyDescent="0.2">
      <c r="A489" s="15"/>
      <c r="B489" s="15"/>
      <c r="C489" s="15"/>
      <c r="D489" s="15"/>
      <c r="E489" s="15"/>
      <c r="F489" s="15"/>
      <c r="G489" s="15"/>
      <c r="H489" s="15"/>
      <c r="I489" s="15"/>
      <c r="J489" s="15"/>
      <c r="K489" s="15"/>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row>
    <row r="490" spans="1:46" ht="16" x14ac:dyDescent="0.2">
      <c r="A490" s="15"/>
      <c r="B490" s="15"/>
      <c r="C490" s="15"/>
      <c r="D490" s="15"/>
      <c r="E490" s="15"/>
      <c r="F490" s="15"/>
      <c r="G490" s="15"/>
      <c r="H490" s="15"/>
      <c r="I490" s="15"/>
      <c r="J490" s="15"/>
      <c r="K490" s="15"/>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row>
    <row r="491" spans="1:46" ht="16" x14ac:dyDescent="0.2">
      <c r="A491" s="15"/>
      <c r="B491" s="15"/>
      <c r="C491" s="15"/>
      <c r="D491" s="15"/>
      <c r="E491" s="15"/>
      <c r="F491" s="15"/>
      <c r="G491" s="15"/>
      <c r="H491" s="15"/>
      <c r="I491" s="15"/>
      <c r="J491" s="15"/>
      <c r="K491" s="15"/>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row>
    <row r="492" spans="1:46" ht="16" x14ac:dyDescent="0.2">
      <c r="A492" s="15"/>
      <c r="B492" s="15"/>
      <c r="C492" s="15"/>
      <c r="D492" s="15"/>
      <c r="E492" s="15"/>
      <c r="F492" s="15"/>
      <c r="G492" s="15"/>
      <c r="H492" s="15"/>
      <c r="I492" s="15"/>
      <c r="J492" s="15"/>
      <c r="K492" s="15"/>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row>
    <row r="493" spans="1:46" ht="16" x14ac:dyDescent="0.2">
      <c r="A493" s="15"/>
      <c r="B493" s="15"/>
      <c r="C493" s="15"/>
      <c r="D493" s="15"/>
      <c r="E493" s="15"/>
      <c r="F493" s="15"/>
      <c r="G493" s="15"/>
      <c r="H493" s="15"/>
      <c r="I493" s="15"/>
      <c r="J493" s="15"/>
      <c r="K493" s="15"/>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row>
    <row r="494" spans="1:46" ht="16" x14ac:dyDescent="0.2">
      <c r="A494" s="15"/>
      <c r="B494" s="15"/>
      <c r="C494" s="15"/>
      <c r="D494" s="15"/>
      <c r="E494" s="15"/>
      <c r="F494" s="15"/>
      <c r="G494" s="15"/>
      <c r="H494" s="15"/>
      <c r="I494" s="15"/>
      <c r="J494" s="15"/>
      <c r="K494" s="15"/>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row>
    <row r="495" spans="1:46" ht="16" x14ac:dyDescent="0.2">
      <c r="A495" s="15"/>
      <c r="B495" s="15"/>
      <c r="C495" s="15"/>
      <c r="D495" s="15"/>
      <c r="E495" s="15"/>
      <c r="F495" s="15"/>
      <c r="G495" s="15"/>
      <c r="H495" s="15"/>
      <c r="I495" s="15"/>
      <c r="J495" s="15"/>
      <c r="K495" s="15"/>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row>
    <row r="496" spans="1:46" ht="16" x14ac:dyDescent="0.2">
      <c r="A496" s="15"/>
      <c r="B496" s="15"/>
      <c r="C496" s="15"/>
      <c r="D496" s="15"/>
      <c r="E496" s="15"/>
      <c r="F496" s="15"/>
      <c r="G496" s="15"/>
      <c r="H496" s="15"/>
      <c r="I496" s="15"/>
      <c r="J496" s="15"/>
      <c r="K496" s="15"/>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row>
    <row r="497" spans="1:46" ht="16" x14ac:dyDescent="0.2">
      <c r="A497" s="15"/>
      <c r="B497" s="15"/>
      <c r="C497" s="15"/>
      <c r="D497" s="15"/>
      <c r="E497" s="15"/>
      <c r="F497" s="15"/>
      <c r="G497" s="15"/>
      <c r="H497" s="15"/>
      <c r="I497" s="15"/>
      <c r="J497" s="15"/>
      <c r="K497" s="15"/>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row>
    <row r="498" spans="1:46" ht="16" x14ac:dyDescent="0.2">
      <c r="A498" s="15"/>
      <c r="B498" s="15"/>
      <c r="C498" s="15"/>
      <c r="D498" s="15"/>
      <c r="E498" s="15"/>
      <c r="F498" s="15"/>
      <c r="G498" s="15"/>
      <c r="H498" s="15"/>
      <c r="I498" s="15"/>
      <c r="J498" s="15"/>
      <c r="K498" s="15"/>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row>
    <row r="499" spans="1:46" ht="16" x14ac:dyDescent="0.2">
      <c r="A499" s="15"/>
      <c r="B499" s="15"/>
      <c r="C499" s="15"/>
      <c r="D499" s="15"/>
      <c r="E499" s="15"/>
      <c r="F499" s="15"/>
      <c r="G499" s="15"/>
      <c r="H499" s="15"/>
      <c r="I499" s="15"/>
      <c r="J499" s="15"/>
      <c r="K499" s="15"/>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row>
    <row r="500" spans="1:46" ht="16" x14ac:dyDescent="0.2">
      <c r="A500" s="15"/>
      <c r="B500" s="15"/>
      <c r="C500" s="15"/>
      <c r="D500" s="15"/>
      <c r="E500" s="15"/>
      <c r="F500" s="15"/>
      <c r="G500" s="15"/>
      <c r="H500" s="15"/>
      <c r="I500" s="15"/>
      <c r="J500" s="15"/>
      <c r="K500" s="15"/>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row>
    <row r="501" spans="1:46" ht="16" x14ac:dyDescent="0.2">
      <c r="A501" s="15"/>
      <c r="B501" s="15"/>
      <c r="C501" s="15"/>
      <c r="D501" s="15"/>
      <c r="E501" s="15"/>
      <c r="F501" s="15"/>
      <c r="G501" s="15"/>
      <c r="H501" s="15"/>
      <c r="I501" s="15"/>
      <c r="J501" s="15"/>
      <c r="K501" s="15"/>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row>
    <row r="502" spans="1:46" ht="16" x14ac:dyDescent="0.2">
      <c r="A502" s="15"/>
      <c r="B502" s="15"/>
      <c r="C502" s="15"/>
      <c r="D502" s="15"/>
      <c r="E502" s="15"/>
      <c r="F502" s="15"/>
      <c r="G502" s="15"/>
      <c r="H502" s="15"/>
      <c r="I502" s="15"/>
      <c r="J502" s="15"/>
      <c r="K502" s="15"/>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row>
    <row r="503" spans="1:46" ht="16" x14ac:dyDescent="0.2">
      <c r="A503" s="15"/>
      <c r="B503" s="15"/>
      <c r="C503" s="15"/>
      <c r="D503" s="15"/>
      <c r="E503" s="15"/>
      <c r="F503" s="15"/>
      <c r="G503" s="15"/>
      <c r="H503" s="15"/>
      <c r="I503" s="15"/>
      <c r="J503" s="15"/>
      <c r="K503" s="15"/>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row>
    <row r="504" spans="1:46" ht="16" x14ac:dyDescent="0.2">
      <c r="A504" s="15"/>
      <c r="B504" s="15"/>
      <c r="C504" s="15"/>
      <c r="D504" s="15"/>
      <c r="E504" s="15"/>
      <c r="F504" s="15"/>
      <c r="G504" s="15"/>
      <c r="H504" s="15"/>
      <c r="I504" s="15"/>
      <c r="J504" s="15"/>
      <c r="K504" s="15"/>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row>
    <row r="505" spans="1:46" ht="16" x14ac:dyDescent="0.2">
      <c r="A505" s="15"/>
      <c r="B505" s="15"/>
      <c r="C505" s="15"/>
      <c r="D505" s="15"/>
      <c r="E505" s="15"/>
      <c r="F505" s="15"/>
      <c r="G505" s="15"/>
      <c r="H505" s="15"/>
      <c r="I505" s="15"/>
      <c r="J505" s="15"/>
      <c r="K505" s="15"/>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row>
    <row r="506" spans="1:46" ht="16" x14ac:dyDescent="0.2">
      <c r="A506" s="15"/>
      <c r="B506" s="15"/>
      <c r="C506" s="15"/>
      <c r="D506" s="15"/>
      <c r="E506" s="15"/>
      <c r="F506" s="15"/>
      <c r="G506" s="15"/>
      <c r="H506" s="15"/>
      <c r="I506" s="15"/>
      <c r="J506" s="15"/>
      <c r="K506" s="15"/>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row>
    <row r="507" spans="1:46" ht="16" x14ac:dyDescent="0.2">
      <c r="A507" s="15"/>
      <c r="B507" s="15"/>
      <c r="C507" s="15"/>
      <c r="D507" s="15"/>
      <c r="E507" s="15"/>
      <c r="F507" s="15"/>
      <c r="G507" s="15"/>
      <c r="H507" s="15"/>
      <c r="I507" s="15"/>
      <c r="J507" s="15"/>
      <c r="K507" s="15"/>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row>
    <row r="508" spans="1:46" ht="16" x14ac:dyDescent="0.2">
      <c r="A508" s="15"/>
      <c r="B508" s="15"/>
      <c r="C508" s="15"/>
      <c r="D508" s="15"/>
      <c r="E508" s="15"/>
      <c r="F508" s="15"/>
      <c r="G508" s="15"/>
      <c r="H508" s="15"/>
      <c r="I508" s="15"/>
      <c r="J508" s="15"/>
      <c r="K508" s="15"/>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row>
    <row r="509" spans="1:46" ht="16" x14ac:dyDescent="0.2">
      <c r="A509" s="15"/>
      <c r="B509" s="15"/>
      <c r="C509" s="15"/>
      <c r="D509" s="15"/>
      <c r="E509" s="15"/>
      <c r="F509" s="15"/>
      <c r="G509" s="15"/>
      <c r="H509" s="15"/>
      <c r="I509" s="15"/>
      <c r="J509" s="15"/>
      <c r="K509" s="15"/>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row>
    <row r="510" spans="1:46" ht="16" x14ac:dyDescent="0.2">
      <c r="A510" s="15"/>
      <c r="B510" s="15"/>
      <c r="C510" s="15"/>
      <c r="D510" s="15"/>
      <c r="E510" s="15"/>
      <c r="F510" s="15"/>
      <c r="G510" s="15"/>
      <c r="H510" s="15"/>
      <c r="I510" s="15"/>
      <c r="J510" s="15"/>
      <c r="K510" s="15"/>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row>
    <row r="511" spans="1:46" ht="16" x14ac:dyDescent="0.2">
      <c r="A511" s="15"/>
      <c r="B511" s="15"/>
      <c r="C511" s="15"/>
      <c r="D511" s="15"/>
      <c r="E511" s="15"/>
      <c r="F511" s="15"/>
      <c r="G511" s="15"/>
      <c r="H511" s="15"/>
      <c r="I511" s="15"/>
      <c r="J511" s="15"/>
      <c r="K511" s="15"/>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row>
    <row r="512" spans="1:46" ht="16" x14ac:dyDescent="0.2">
      <c r="A512" s="15"/>
      <c r="B512" s="15"/>
      <c r="C512" s="15"/>
      <c r="D512" s="15"/>
      <c r="E512" s="15"/>
      <c r="F512" s="15"/>
      <c r="G512" s="15"/>
      <c r="H512" s="15"/>
      <c r="I512" s="15"/>
      <c r="J512" s="15"/>
      <c r="K512" s="15"/>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row>
    <row r="513" spans="1:46" ht="16" x14ac:dyDescent="0.2">
      <c r="A513" s="15"/>
      <c r="B513" s="15"/>
      <c r="C513" s="15"/>
      <c r="D513" s="15"/>
      <c r="E513" s="15"/>
      <c r="F513" s="15"/>
      <c r="G513" s="15"/>
      <c r="H513" s="15"/>
      <c r="I513" s="15"/>
      <c r="J513" s="15"/>
      <c r="K513" s="15"/>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row>
    <row r="514" spans="1:46" ht="16" x14ac:dyDescent="0.2">
      <c r="A514" s="15"/>
      <c r="B514" s="15"/>
      <c r="C514" s="15"/>
      <c r="D514" s="15"/>
      <c r="E514" s="15"/>
      <c r="F514" s="15"/>
      <c r="G514" s="15"/>
      <c r="H514" s="15"/>
      <c r="I514" s="15"/>
      <c r="J514" s="15"/>
      <c r="K514" s="15"/>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row>
    <row r="515" spans="1:46" ht="16" x14ac:dyDescent="0.2">
      <c r="A515" s="15"/>
      <c r="B515" s="15"/>
      <c r="C515" s="15"/>
      <c r="D515" s="15"/>
      <c r="E515" s="15"/>
      <c r="F515" s="15"/>
      <c r="G515" s="15"/>
      <c r="H515" s="15"/>
      <c r="I515" s="15"/>
      <c r="J515" s="15"/>
      <c r="K515" s="15"/>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row>
    <row r="516" spans="1:46" ht="16" x14ac:dyDescent="0.2">
      <c r="A516" s="15"/>
      <c r="B516" s="15"/>
      <c r="C516" s="15"/>
      <c r="D516" s="15"/>
      <c r="E516" s="15"/>
      <c r="F516" s="15"/>
      <c r="G516" s="15"/>
      <c r="H516" s="15"/>
      <c r="I516" s="15"/>
      <c r="J516" s="15"/>
      <c r="K516" s="15"/>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row>
    <row r="517" spans="1:46" ht="16" x14ac:dyDescent="0.2">
      <c r="A517" s="15"/>
      <c r="B517" s="15"/>
      <c r="C517" s="15"/>
      <c r="D517" s="15"/>
      <c r="E517" s="15"/>
      <c r="F517" s="15"/>
      <c r="G517" s="15"/>
      <c r="H517" s="15"/>
      <c r="I517" s="15"/>
      <c r="J517" s="15"/>
      <c r="K517" s="15"/>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row>
    <row r="518" spans="1:46" ht="16" x14ac:dyDescent="0.2">
      <c r="A518" s="15"/>
      <c r="B518" s="15"/>
      <c r="C518" s="15"/>
      <c r="D518" s="15"/>
      <c r="E518" s="15"/>
      <c r="F518" s="15"/>
      <c r="G518" s="15"/>
      <c r="H518" s="15"/>
      <c r="I518" s="15"/>
      <c r="J518" s="15"/>
      <c r="K518" s="15"/>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row>
    <row r="519" spans="1:46" ht="16" x14ac:dyDescent="0.2">
      <c r="A519" s="15"/>
      <c r="B519" s="15"/>
      <c r="C519" s="15"/>
      <c r="D519" s="15"/>
      <c r="E519" s="15"/>
      <c r="F519" s="15"/>
      <c r="G519" s="15"/>
      <c r="H519" s="15"/>
      <c r="I519" s="15"/>
      <c r="J519" s="15"/>
      <c r="K519" s="15"/>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row>
    <row r="520" spans="1:46" ht="16" x14ac:dyDescent="0.2">
      <c r="A520" s="15"/>
      <c r="B520" s="15"/>
      <c r="C520" s="15"/>
      <c r="D520" s="15"/>
      <c r="E520" s="15"/>
      <c r="F520" s="15"/>
      <c r="G520" s="15"/>
      <c r="H520" s="15"/>
      <c r="I520" s="15"/>
      <c r="J520" s="15"/>
      <c r="K520" s="15"/>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row>
    <row r="521" spans="1:46" ht="16" x14ac:dyDescent="0.2">
      <c r="A521" s="15"/>
      <c r="B521" s="15"/>
      <c r="C521" s="15"/>
      <c r="D521" s="15"/>
      <c r="E521" s="15"/>
      <c r="F521" s="15"/>
      <c r="G521" s="15"/>
      <c r="H521" s="15"/>
      <c r="I521" s="15"/>
      <c r="J521" s="15"/>
      <c r="K521" s="15"/>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row>
    <row r="522" spans="1:46" ht="16" x14ac:dyDescent="0.2">
      <c r="A522" s="15"/>
      <c r="B522" s="15"/>
      <c r="C522" s="15"/>
      <c r="D522" s="15"/>
      <c r="E522" s="15"/>
      <c r="F522" s="15"/>
      <c r="G522" s="15"/>
      <c r="H522" s="15"/>
      <c r="I522" s="15"/>
      <c r="J522" s="15"/>
      <c r="K522" s="15"/>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row>
    <row r="523" spans="1:46" ht="16" x14ac:dyDescent="0.2">
      <c r="A523" s="15"/>
      <c r="B523" s="15"/>
      <c r="C523" s="15"/>
      <c r="D523" s="15"/>
      <c r="E523" s="15"/>
      <c r="F523" s="15"/>
      <c r="G523" s="15"/>
      <c r="H523" s="15"/>
      <c r="I523" s="15"/>
      <c r="J523" s="15"/>
      <c r="K523" s="15"/>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row>
    <row r="524" spans="1:46" ht="16" x14ac:dyDescent="0.2">
      <c r="A524" s="15"/>
      <c r="B524" s="15"/>
      <c r="C524" s="15"/>
      <c r="D524" s="15"/>
      <c r="E524" s="15"/>
      <c r="F524" s="15"/>
      <c r="G524" s="15"/>
      <c r="H524" s="15"/>
      <c r="I524" s="15"/>
      <c r="J524" s="15"/>
      <c r="K524" s="15"/>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row>
    <row r="525" spans="1:46" ht="16" x14ac:dyDescent="0.2">
      <c r="A525" s="15"/>
      <c r="B525" s="15"/>
      <c r="C525" s="15"/>
      <c r="D525" s="15"/>
      <c r="E525" s="15"/>
      <c r="F525" s="15"/>
      <c r="G525" s="15"/>
      <c r="H525" s="15"/>
      <c r="I525" s="15"/>
      <c r="J525" s="15"/>
      <c r="K525" s="15"/>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row>
    <row r="526" spans="1:46" ht="16" x14ac:dyDescent="0.2">
      <c r="A526" s="15"/>
      <c r="B526" s="15"/>
      <c r="C526" s="15"/>
      <c r="D526" s="15"/>
      <c r="E526" s="15"/>
      <c r="F526" s="15"/>
      <c r="G526" s="15"/>
      <c r="H526" s="15"/>
      <c r="I526" s="15"/>
      <c r="J526" s="15"/>
      <c r="K526" s="15"/>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row>
    <row r="527" spans="1:46" ht="16" x14ac:dyDescent="0.2">
      <c r="A527" s="15"/>
      <c r="B527" s="15"/>
      <c r="C527" s="15"/>
      <c r="D527" s="15"/>
      <c r="E527" s="15"/>
      <c r="F527" s="15"/>
      <c r="G527" s="15"/>
      <c r="H527" s="15"/>
      <c r="I527" s="15"/>
      <c r="J527" s="15"/>
      <c r="K527" s="15"/>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row>
    <row r="528" spans="1:46" ht="16" x14ac:dyDescent="0.2">
      <c r="A528" s="15"/>
      <c r="B528" s="15"/>
      <c r="C528" s="15"/>
      <c r="D528" s="15"/>
      <c r="E528" s="15"/>
      <c r="F528" s="15"/>
      <c r="G528" s="15"/>
      <c r="H528" s="15"/>
      <c r="I528" s="15"/>
      <c r="J528" s="15"/>
      <c r="K528" s="15"/>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row>
    <row r="529" spans="1:46" ht="16" x14ac:dyDescent="0.2">
      <c r="A529" s="15"/>
      <c r="B529" s="15"/>
      <c r="C529" s="15"/>
      <c r="D529" s="15"/>
      <c r="E529" s="15"/>
      <c r="F529" s="15"/>
      <c r="G529" s="15"/>
      <c r="H529" s="15"/>
      <c r="I529" s="15"/>
      <c r="J529" s="15"/>
      <c r="K529" s="15"/>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row>
    <row r="530" spans="1:46" ht="16" x14ac:dyDescent="0.2">
      <c r="A530" s="15"/>
      <c r="B530" s="15"/>
      <c r="C530" s="15"/>
      <c r="D530" s="15"/>
      <c r="E530" s="15"/>
      <c r="F530" s="15"/>
      <c r="G530" s="15"/>
      <c r="H530" s="15"/>
      <c r="I530" s="15"/>
      <c r="J530" s="15"/>
      <c r="K530" s="15"/>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row>
    <row r="531" spans="1:46" ht="16" x14ac:dyDescent="0.2">
      <c r="A531" s="15"/>
      <c r="B531" s="15"/>
      <c r="C531" s="15"/>
      <c r="D531" s="15"/>
      <c r="E531" s="15"/>
      <c r="F531" s="15"/>
      <c r="G531" s="15"/>
      <c r="H531" s="15"/>
      <c r="I531" s="15"/>
      <c r="J531" s="15"/>
      <c r="K531" s="15"/>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row>
    <row r="532" spans="1:46" ht="16" x14ac:dyDescent="0.2">
      <c r="A532" s="15"/>
      <c r="B532" s="15"/>
      <c r="C532" s="15"/>
      <c r="D532" s="15"/>
      <c r="E532" s="15"/>
      <c r="F532" s="15"/>
      <c r="G532" s="15"/>
      <c r="H532" s="15"/>
      <c r="I532" s="15"/>
      <c r="J532" s="15"/>
      <c r="K532" s="15"/>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row>
    <row r="533" spans="1:46" ht="16" x14ac:dyDescent="0.2">
      <c r="A533" s="15"/>
      <c r="B533" s="15"/>
      <c r="C533" s="15"/>
      <c r="D533" s="15"/>
      <c r="E533" s="15"/>
      <c r="F533" s="15"/>
      <c r="G533" s="15"/>
      <c r="H533" s="15"/>
      <c r="I533" s="15"/>
      <c r="J533" s="15"/>
      <c r="K533" s="15"/>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row>
    <row r="534" spans="1:46" ht="16" x14ac:dyDescent="0.2">
      <c r="A534" s="15"/>
      <c r="B534" s="15"/>
      <c r="C534" s="15"/>
      <c r="D534" s="15"/>
      <c r="E534" s="15"/>
      <c r="F534" s="15"/>
      <c r="G534" s="15"/>
      <c r="H534" s="15"/>
      <c r="I534" s="15"/>
      <c r="J534" s="15"/>
      <c r="K534" s="15"/>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row>
    <row r="535" spans="1:46" ht="16" x14ac:dyDescent="0.2">
      <c r="A535" s="15"/>
      <c r="B535" s="15"/>
      <c r="C535" s="15"/>
      <c r="D535" s="15"/>
      <c r="E535" s="15"/>
      <c r="F535" s="15"/>
      <c r="G535" s="15"/>
      <c r="H535" s="15"/>
      <c r="I535" s="15"/>
      <c r="J535" s="15"/>
      <c r="K535" s="15"/>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row>
    <row r="536" spans="1:46" ht="16" x14ac:dyDescent="0.2">
      <c r="A536" s="15"/>
      <c r="B536" s="15"/>
      <c r="C536" s="15"/>
      <c r="D536" s="15"/>
      <c r="E536" s="15"/>
      <c r="F536" s="15"/>
      <c r="G536" s="15"/>
      <c r="H536" s="15"/>
      <c r="I536" s="15"/>
      <c r="J536" s="15"/>
      <c r="K536" s="15"/>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row>
    <row r="537" spans="1:46" ht="16" x14ac:dyDescent="0.2">
      <c r="A537" s="15"/>
      <c r="B537" s="15"/>
      <c r="C537" s="15"/>
      <c r="D537" s="15"/>
      <c r="E537" s="15"/>
      <c r="F537" s="15"/>
      <c r="G537" s="15"/>
      <c r="H537" s="15"/>
      <c r="I537" s="15"/>
      <c r="J537" s="15"/>
      <c r="K537" s="15"/>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row>
    <row r="538" spans="1:46" ht="16" x14ac:dyDescent="0.2">
      <c r="A538" s="15"/>
      <c r="B538" s="15"/>
      <c r="C538" s="15"/>
      <c r="D538" s="15"/>
      <c r="E538" s="15"/>
      <c r="F538" s="15"/>
      <c r="G538" s="15"/>
      <c r="H538" s="15"/>
      <c r="I538" s="15"/>
      <c r="J538" s="15"/>
      <c r="K538" s="15"/>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row>
    <row r="539" spans="1:46" ht="16" x14ac:dyDescent="0.2">
      <c r="A539" s="15"/>
      <c r="B539" s="15"/>
      <c r="C539" s="15"/>
      <c r="D539" s="15"/>
      <c r="E539" s="15"/>
      <c r="F539" s="15"/>
      <c r="G539" s="15"/>
      <c r="H539" s="15"/>
      <c r="I539" s="15"/>
      <c r="J539" s="15"/>
      <c r="K539" s="15"/>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row>
    <row r="540" spans="1:46" ht="16" x14ac:dyDescent="0.2">
      <c r="A540" s="15"/>
      <c r="B540" s="15"/>
      <c r="C540" s="15"/>
      <c r="D540" s="15"/>
      <c r="E540" s="15"/>
      <c r="F540" s="15"/>
      <c r="G540" s="15"/>
      <c r="H540" s="15"/>
      <c r="I540" s="15"/>
      <c r="J540" s="15"/>
      <c r="K540" s="15"/>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row>
    <row r="541" spans="1:46" ht="16" x14ac:dyDescent="0.2">
      <c r="A541" s="15"/>
      <c r="B541" s="15"/>
      <c r="C541" s="15"/>
      <c r="D541" s="15"/>
      <c r="E541" s="15"/>
      <c r="F541" s="15"/>
      <c r="G541" s="15"/>
      <c r="H541" s="15"/>
      <c r="I541" s="15"/>
      <c r="J541" s="15"/>
      <c r="K541" s="15"/>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row>
    <row r="542" spans="1:46" ht="16" x14ac:dyDescent="0.2">
      <c r="A542" s="15"/>
      <c r="B542" s="15"/>
      <c r="C542" s="15"/>
      <c r="D542" s="15"/>
      <c r="E542" s="15"/>
      <c r="F542" s="15"/>
      <c r="G542" s="15"/>
      <c r="H542" s="15"/>
      <c r="I542" s="15"/>
      <c r="J542" s="15"/>
      <c r="K542" s="15"/>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row>
    <row r="543" spans="1:46" ht="16" x14ac:dyDescent="0.2">
      <c r="A543" s="15"/>
      <c r="B543" s="15"/>
      <c r="C543" s="15"/>
      <c r="D543" s="15"/>
      <c r="E543" s="15"/>
      <c r="F543" s="15"/>
      <c r="G543" s="15"/>
      <c r="H543" s="15"/>
      <c r="I543" s="15"/>
      <c r="J543" s="15"/>
      <c r="K543" s="15"/>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row>
    <row r="544" spans="1:46" ht="16" x14ac:dyDescent="0.2">
      <c r="A544" s="15"/>
      <c r="B544" s="15"/>
      <c r="C544" s="15"/>
      <c r="D544" s="15"/>
      <c r="E544" s="15"/>
      <c r="F544" s="15"/>
      <c r="G544" s="15"/>
      <c r="H544" s="15"/>
      <c r="I544" s="15"/>
      <c r="J544" s="15"/>
      <c r="K544" s="15"/>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row>
    <row r="545" spans="1:46" ht="16" x14ac:dyDescent="0.2">
      <c r="A545" s="15"/>
      <c r="B545" s="15"/>
      <c r="C545" s="15"/>
      <c r="D545" s="15"/>
      <c r="E545" s="15"/>
      <c r="F545" s="15"/>
      <c r="G545" s="15"/>
      <c r="H545" s="15"/>
      <c r="I545" s="15"/>
      <c r="J545" s="15"/>
      <c r="K545" s="15"/>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row>
    <row r="546" spans="1:46" ht="16" x14ac:dyDescent="0.2">
      <c r="A546" s="15"/>
      <c r="B546" s="15"/>
      <c r="C546" s="15"/>
      <c r="D546" s="15"/>
      <c r="E546" s="15"/>
      <c r="F546" s="15"/>
      <c r="G546" s="15"/>
      <c r="H546" s="15"/>
      <c r="I546" s="15"/>
      <c r="J546" s="15"/>
      <c r="K546" s="15"/>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row>
    <row r="547" spans="1:46" ht="16" x14ac:dyDescent="0.2">
      <c r="A547" s="15"/>
      <c r="B547" s="15"/>
      <c r="C547" s="15"/>
      <c r="D547" s="15"/>
      <c r="E547" s="15"/>
      <c r="F547" s="15"/>
      <c r="G547" s="15"/>
      <c r="H547" s="15"/>
      <c r="I547" s="15"/>
      <c r="J547" s="15"/>
      <c r="K547" s="15"/>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row>
    <row r="548" spans="1:46" ht="16" x14ac:dyDescent="0.2">
      <c r="A548" s="15"/>
      <c r="B548" s="15"/>
      <c r="C548" s="15"/>
      <c r="D548" s="15"/>
      <c r="E548" s="15"/>
      <c r="F548" s="15"/>
      <c r="G548" s="15"/>
      <c r="H548" s="15"/>
      <c r="I548" s="15"/>
      <c r="J548" s="15"/>
      <c r="K548" s="15"/>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row>
    <row r="549" spans="1:46" ht="16" x14ac:dyDescent="0.2">
      <c r="A549" s="15"/>
      <c r="B549" s="15"/>
      <c r="C549" s="15"/>
      <c r="D549" s="15"/>
      <c r="E549" s="15"/>
      <c r="F549" s="15"/>
      <c r="G549" s="15"/>
      <c r="H549" s="15"/>
      <c r="I549" s="15"/>
      <c r="J549" s="15"/>
      <c r="K549" s="15"/>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row>
    <row r="550" spans="1:46" ht="16" x14ac:dyDescent="0.2">
      <c r="A550" s="15"/>
      <c r="B550" s="15"/>
      <c r="C550" s="15"/>
      <c r="D550" s="15"/>
      <c r="E550" s="15"/>
      <c r="F550" s="15"/>
      <c r="G550" s="15"/>
      <c r="H550" s="15"/>
      <c r="I550" s="15"/>
      <c r="J550" s="15"/>
      <c r="K550" s="15"/>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row>
    <row r="551" spans="1:46" ht="16" x14ac:dyDescent="0.2">
      <c r="A551" s="15"/>
      <c r="B551" s="15"/>
      <c r="C551" s="15"/>
      <c r="D551" s="15"/>
      <c r="E551" s="15"/>
      <c r="F551" s="15"/>
      <c r="G551" s="15"/>
      <c r="H551" s="15"/>
      <c r="I551" s="15"/>
      <c r="J551" s="15"/>
      <c r="K551" s="15"/>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row>
    <row r="552" spans="1:46" ht="16" x14ac:dyDescent="0.2">
      <c r="A552" s="15"/>
      <c r="B552" s="15"/>
      <c r="C552" s="15"/>
      <c r="D552" s="15"/>
      <c r="E552" s="15"/>
      <c r="F552" s="15"/>
      <c r="G552" s="15"/>
      <c r="H552" s="15"/>
      <c r="I552" s="15"/>
      <c r="J552" s="15"/>
      <c r="K552" s="15"/>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row>
    <row r="553" spans="1:46" ht="16" x14ac:dyDescent="0.2">
      <c r="A553" s="15"/>
      <c r="B553" s="15"/>
      <c r="C553" s="15"/>
      <c r="D553" s="15"/>
      <c r="E553" s="15"/>
      <c r="F553" s="15"/>
      <c r="G553" s="15"/>
      <c r="H553" s="15"/>
      <c r="I553" s="15"/>
      <c r="J553" s="15"/>
      <c r="K553" s="15"/>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row>
    <row r="554" spans="1:46" ht="16" x14ac:dyDescent="0.2">
      <c r="A554" s="15"/>
      <c r="B554" s="15"/>
      <c r="C554" s="15"/>
      <c r="D554" s="15"/>
      <c r="E554" s="15"/>
      <c r="F554" s="15"/>
      <c r="G554" s="15"/>
      <c r="H554" s="15"/>
      <c r="I554" s="15"/>
      <c r="J554" s="15"/>
      <c r="K554" s="15"/>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row>
    <row r="555" spans="1:46" ht="16" x14ac:dyDescent="0.2">
      <c r="A555" s="15"/>
      <c r="B555" s="15"/>
      <c r="C555" s="15"/>
      <c r="D555" s="15"/>
      <c r="E555" s="15"/>
      <c r="F555" s="15"/>
      <c r="G555" s="15"/>
      <c r="H555" s="15"/>
      <c r="I555" s="15"/>
      <c r="J555" s="15"/>
      <c r="K555" s="15"/>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row>
    <row r="556" spans="1:46" ht="16" x14ac:dyDescent="0.2">
      <c r="A556" s="15"/>
      <c r="B556" s="15"/>
      <c r="C556" s="15"/>
      <c r="D556" s="15"/>
      <c r="E556" s="15"/>
      <c r="F556" s="15"/>
      <c r="G556" s="15"/>
      <c r="H556" s="15"/>
      <c r="I556" s="15"/>
      <c r="J556" s="15"/>
      <c r="K556" s="15"/>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row>
    <row r="557" spans="1:46" ht="16" x14ac:dyDescent="0.2">
      <c r="A557" s="15"/>
      <c r="B557" s="15"/>
      <c r="C557" s="15"/>
      <c r="D557" s="15"/>
      <c r="E557" s="15"/>
      <c r="F557" s="15"/>
      <c r="G557" s="15"/>
      <c r="H557" s="15"/>
      <c r="I557" s="15"/>
      <c r="J557" s="15"/>
      <c r="K557" s="15"/>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row>
    <row r="558" spans="1:46" ht="16" x14ac:dyDescent="0.2">
      <c r="A558" s="15"/>
      <c r="B558" s="15"/>
      <c r="C558" s="15"/>
      <c r="D558" s="15"/>
      <c r="E558" s="15"/>
      <c r="F558" s="15"/>
      <c r="G558" s="15"/>
      <c r="H558" s="15"/>
      <c r="I558" s="15"/>
      <c r="J558" s="15"/>
      <c r="K558" s="15"/>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row>
    <row r="559" spans="1:46" ht="16" x14ac:dyDescent="0.2">
      <c r="A559" s="15"/>
      <c r="B559" s="15"/>
      <c r="C559" s="15"/>
      <c r="D559" s="15"/>
      <c r="E559" s="15"/>
      <c r="F559" s="15"/>
      <c r="G559" s="15"/>
      <c r="H559" s="15"/>
      <c r="I559" s="15"/>
      <c r="J559" s="15"/>
      <c r="K559" s="15"/>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row>
    <row r="560" spans="1:46" ht="16" x14ac:dyDescent="0.2">
      <c r="A560" s="15"/>
      <c r="B560" s="15"/>
      <c r="C560" s="15"/>
      <c r="D560" s="15"/>
      <c r="E560" s="15"/>
      <c r="F560" s="15"/>
      <c r="G560" s="15"/>
      <c r="H560" s="15"/>
      <c r="I560" s="15"/>
      <c r="J560" s="15"/>
      <c r="K560" s="15"/>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row>
    <row r="561" spans="1:46" ht="16" x14ac:dyDescent="0.2">
      <c r="A561" s="15"/>
      <c r="B561" s="15"/>
      <c r="C561" s="15"/>
      <c r="D561" s="15"/>
      <c r="E561" s="15"/>
      <c r="F561" s="15"/>
      <c r="G561" s="15"/>
      <c r="H561" s="15"/>
      <c r="I561" s="15"/>
      <c r="J561" s="15"/>
      <c r="K561" s="15"/>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row>
    <row r="562" spans="1:46" ht="16" x14ac:dyDescent="0.2">
      <c r="A562" s="15"/>
      <c r="B562" s="15"/>
      <c r="C562" s="15"/>
      <c r="D562" s="15"/>
      <c r="E562" s="15"/>
      <c r="F562" s="15"/>
      <c r="G562" s="15"/>
      <c r="H562" s="15"/>
      <c r="I562" s="15"/>
      <c r="J562" s="15"/>
      <c r="K562" s="15"/>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row>
    <row r="563" spans="1:46" ht="16" x14ac:dyDescent="0.2">
      <c r="A563" s="15"/>
      <c r="B563" s="15"/>
      <c r="C563" s="15"/>
      <c r="D563" s="15"/>
      <c r="E563" s="15"/>
      <c r="F563" s="15"/>
      <c r="G563" s="15"/>
      <c r="H563" s="15"/>
      <c r="I563" s="15"/>
      <c r="J563" s="15"/>
      <c r="K563" s="15"/>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row>
    <row r="564" spans="1:46" ht="16" x14ac:dyDescent="0.2">
      <c r="A564" s="15"/>
      <c r="B564" s="15"/>
      <c r="C564" s="15"/>
      <c r="D564" s="15"/>
      <c r="E564" s="15"/>
      <c r="F564" s="15"/>
      <c r="G564" s="15"/>
      <c r="H564" s="15"/>
      <c r="I564" s="15"/>
      <c r="J564" s="15"/>
      <c r="K564" s="15"/>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row>
    <row r="565" spans="1:46" ht="16" x14ac:dyDescent="0.2">
      <c r="A565" s="15"/>
      <c r="B565" s="15"/>
      <c r="C565" s="15"/>
      <c r="D565" s="15"/>
      <c r="E565" s="15"/>
      <c r="F565" s="15"/>
      <c r="G565" s="15"/>
      <c r="H565" s="15"/>
      <c r="I565" s="15"/>
      <c r="J565" s="15"/>
      <c r="K565" s="15"/>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row>
    <row r="566" spans="1:46" ht="16" x14ac:dyDescent="0.2">
      <c r="A566" s="15"/>
      <c r="B566" s="15"/>
      <c r="C566" s="15"/>
      <c r="D566" s="15"/>
      <c r="E566" s="15"/>
      <c r="F566" s="15"/>
      <c r="G566" s="15"/>
      <c r="H566" s="15"/>
      <c r="I566" s="15"/>
      <c r="J566" s="15"/>
      <c r="K566" s="15"/>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row>
    <row r="567" spans="1:46" ht="16" x14ac:dyDescent="0.2">
      <c r="A567" s="15"/>
      <c r="B567" s="15"/>
      <c r="C567" s="15"/>
      <c r="D567" s="15"/>
      <c r="E567" s="15"/>
      <c r="F567" s="15"/>
      <c r="G567" s="15"/>
      <c r="H567" s="15"/>
      <c r="I567" s="15"/>
      <c r="J567" s="15"/>
      <c r="K567" s="15"/>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row>
    <row r="568" spans="1:46" ht="16" x14ac:dyDescent="0.2">
      <c r="A568" s="15"/>
      <c r="B568" s="15"/>
      <c r="C568" s="15"/>
      <c r="D568" s="15"/>
      <c r="E568" s="15"/>
      <c r="F568" s="15"/>
      <c r="G568" s="15"/>
      <c r="H568" s="15"/>
      <c r="I568" s="15"/>
      <c r="J568" s="15"/>
      <c r="K568" s="15"/>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row>
    <row r="569" spans="1:46" ht="16" x14ac:dyDescent="0.2">
      <c r="A569" s="15"/>
      <c r="B569" s="15"/>
      <c r="C569" s="15"/>
      <c r="D569" s="15"/>
      <c r="E569" s="15"/>
      <c r="F569" s="15"/>
      <c r="G569" s="15"/>
      <c r="H569" s="15"/>
      <c r="I569" s="15"/>
      <c r="J569" s="15"/>
      <c r="K569" s="15"/>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row>
    <row r="570" spans="1:46" ht="16" x14ac:dyDescent="0.2">
      <c r="A570" s="15"/>
      <c r="B570" s="15"/>
      <c r="C570" s="15"/>
      <c r="D570" s="15"/>
      <c r="E570" s="15"/>
      <c r="F570" s="15"/>
      <c r="G570" s="15"/>
      <c r="H570" s="15"/>
      <c r="I570" s="15"/>
      <c r="J570" s="15"/>
      <c r="K570" s="15"/>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row>
    <row r="571" spans="1:46" ht="16" x14ac:dyDescent="0.2">
      <c r="A571" s="15"/>
      <c r="B571" s="15"/>
      <c r="C571" s="15"/>
      <c r="D571" s="15"/>
      <c r="E571" s="15"/>
      <c r="F571" s="15"/>
      <c r="G571" s="15"/>
      <c r="H571" s="15"/>
      <c r="I571" s="15"/>
      <c r="J571" s="15"/>
      <c r="K571" s="15"/>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row>
    <row r="572" spans="1:46" ht="16" x14ac:dyDescent="0.2">
      <c r="A572" s="15"/>
      <c r="B572" s="15"/>
      <c r="C572" s="15"/>
      <c r="D572" s="15"/>
      <c r="E572" s="15"/>
      <c r="F572" s="15"/>
      <c r="G572" s="15"/>
      <c r="H572" s="15"/>
      <c r="I572" s="15"/>
      <c r="J572" s="15"/>
      <c r="K572" s="15"/>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row>
    <row r="573" spans="1:46" ht="16" x14ac:dyDescent="0.2">
      <c r="A573" s="15"/>
      <c r="B573" s="15"/>
      <c r="C573" s="15"/>
      <c r="D573" s="15"/>
      <c r="E573" s="15"/>
      <c r="F573" s="15"/>
      <c r="G573" s="15"/>
      <c r="H573" s="15"/>
      <c r="I573" s="15"/>
      <c r="J573" s="15"/>
      <c r="K573" s="15"/>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row>
    <row r="574" spans="1:46" ht="16" x14ac:dyDescent="0.2">
      <c r="A574" s="15"/>
      <c r="B574" s="15"/>
      <c r="C574" s="15"/>
      <c r="D574" s="15"/>
      <c r="E574" s="15"/>
      <c r="F574" s="15"/>
      <c r="G574" s="15"/>
      <c r="H574" s="15"/>
      <c r="I574" s="15"/>
      <c r="J574" s="15"/>
      <c r="K574" s="15"/>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row>
    <row r="575" spans="1:46" ht="16" x14ac:dyDescent="0.2">
      <c r="A575" s="15"/>
      <c r="B575" s="15"/>
      <c r="C575" s="15"/>
      <c r="D575" s="15"/>
      <c r="E575" s="15"/>
      <c r="F575" s="15"/>
      <c r="G575" s="15"/>
      <c r="H575" s="15"/>
      <c r="I575" s="15"/>
      <c r="J575" s="15"/>
      <c r="K575" s="15"/>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row>
    <row r="576" spans="1:46" ht="16" x14ac:dyDescent="0.2">
      <c r="A576" s="15"/>
      <c r="B576" s="15"/>
      <c r="C576" s="15"/>
      <c r="D576" s="15"/>
      <c r="E576" s="15"/>
      <c r="F576" s="15"/>
      <c r="G576" s="15"/>
      <c r="H576" s="15"/>
      <c r="I576" s="15"/>
      <c r="J576" s="15"/>
      <c r="K576" s="15"/>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row>
    <row r="577" spans="1:46" ht="16" x14ac:dyDescent="0.2">
      <c r="A577" s="15"/>
      <c r="B577" s="15"/>
      <c r="C577" s="15"/>
      <c r="D577" s="15"/>
      <c r="E577" s="15"/>
      <c r="F577" s="15"/>
      <c r="G577" s="15"/>
      <c r="H577" s="15"/>
      <c r="I577" s="15"/>
      <c r="J577" s="15"/>
      <c r="K577" s="15"/>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row>
    <row r="578" spans="1:46" ht="16" x14ac:dyDescent="0.2">
      <c r="A578" s="15"/>
      <c r="B578" s="15"/>
      <c r="C578" s="15"/>
      <c r="D578" s="15"/>
      <c r="E578" s="15"/>
      <c r="F578" s="15"/>
      <c r="G578" s="15"/>
      <c r="H578" s="15"/>
      <c r="I578" s="15"/>
      <c r="J578" s="15"/>
      <c r="K578" s="15"/>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row>
    <row r="579" spans="1:46" ht="16" x14ac:dyDescent="0.2">
      <c r="A579" s="15"/>
      <c r="B579" s="15"/>
      <c r="C579" s="15"/>
      <c r="D579" s="15"/>
      <c r="E579" s="15"/>
      <c r="F579" s="15"/>
      <c r="G579" s="15"/>
      <c r="H579" s="15"/>
      <c r="I579" s="15"/>
      <c r="J579" s="15"/>
      <c r="K579" s="15"/>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row>
    <row r="580" spans="1:46" ht="16" x14ac:dyDescent="0.2">
      <c r="A580" s="15"/>
      <c r="B580" s="15"/>
      <c r="C580" s="15"/>
      <c r="D580" s="15"/>
      <c r="E580" s="15"/>
      <c r="F580" s="15"/>
      <c r="G580" s="15"/>
      <c r="H580" s="15"/>
      <c r="I580" s="15"/>
      <c r="J580" s="15"/>
      <c r="K580" s="15"/>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row>
    <row r="581" spans="1:46" ht="16" x14ac:dyDescent="0.2">
      <c r="A581" s="15"/>
      <c r="B581" s="15"/>
      <c r="C581" s="15"/>
      <c r="D581" s="15"/>
      <c r="E581" s="15"/>
      <c r="F581" s="15"/>
      <c r="G581" s="15"/>
      <c r="H581" s="15"/>
      <c r="I581" s="15"/>
      <c r="J581" s="15"/>
      <c r="K581" s="15"/>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row>
    <row r="582" spans="1:46" ht="16" x14ac:dyDescent="0.2">
      <c r="A582" s="15"/>
      <c r="B582" s="15"/>
      <c r="C582" s="15"/>
      <c r="D582" s="15"/>
      <c r="E582" s="15"/>
      <c r="F582" s="15"/>
      <c r="G582" s="15"/>
      <c r="H582" s="15"/>
      <c r="I582" s="15"/>
      <c r="J582" s="15"/>
      <c r="K582" s="15"/>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row>
    <row r="583" spans="1:46" ht="16" x14ac:dyDescent="0.2">
      <c r="A583" s="15"/>
      <c r="B583" s="15"/>
      <c r="C583" s="15"/>
      <c r="D583" s="15"/>
      <c r="E583" s="15"/>
      <c r="F583" s="15"/>
      <c r="G583" s="15"/>
      <c r="H583" s="15"/>
      <c r="I583" s="15"/>
      <c r="J583" s="15"/>
      <c r="K583" s="15"/>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row>
    <row r="584" spans="1:46" ht="16" x14ac:dyDescent="0.2">
      <c r="A584" s="15"/>
      <c r="B584" s="15"/>
      <c r="C584" s="15"/>
      <c r="D584" s="15"/>
      <c r="E584" s="15"/>
      <c r="F584" s="15"/>
      <c r="G584" s="15"/>
      <c r="H584" s="15"/>
      <c r="I584" s="15"/>
      <c r="J584" s="15"/>
      <c r="K584" s="15"/>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row>
    <row r="585" spans="1:46" ht="16" x14ac:dyDescent="0.2">
      <c r="A585" s="15"/>
      <c r="B585" s="15"/>
      <c r="C585" s="15"/>
      <c r="D585" s="15"/>
      <c r="E585" s="15"/>
      <c r="F585" s="15"/>
      <c r="G585" s="15"/>
      <c r="H585" s="15"/>
      <c r="I585" s="15"/>
      <c r="J585" s="15"/>
      <c r="K585" s="15"/>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row>
    <row r="586" spans="1:46" ht="16" x14ac:dyDescent="0.2">
      <c r="A586" s="15"/>
      <c r="B586" s="15"/>
      <c r="C586" s="15"/>
      <c r="D586" s="15"/>
      <c r="E586" s="15"/>
      <c r="F586" s="15"/>
      <c r="G586" s="15"/>
      <c r="H586" s="15"/>
      <c r="I586" s="15"/>
      <c r="J586" s="15"/>
      <c r="K586" s="15"/>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row>
    <row r="587" spans="1:46" ht="16" x14ac:dyDescent="0.2">
      <c r="A587" s="15"/>
      <c r="B587" s="15"/>
      <c r="C587" s="15"/>
      <c r="D587" s="15"/>
      <c r="E587" s="15"/>
      <c r="F587" s="15"/>
      <c r="G587" s="15"/>
      <c r="H587" s="15"/>
      <c r="I587" s="15"/>
      <c r="J587" s="15"/>
      <c r="K587" s="15"/>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row>
    <row r="588" spans="1:46" ht="16" x14ac:dyDescent="0.2">
      <c r="A588" s="15"/>
      <c r="B588" s="15"/>
      <c r="C588" s="15"/>
      <c r="D588" s="15"/>
      <c r="E588" s="15"/>
      <c r="F588" s="15"/>
      <c r="G588" s="15"/>
      <c r="H588" s="15"/>
      <c r="I588" s="15"/>
      <c r="J588" s="15"/>
      <c r="K588" s="15"/>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row>
    <row r="589" spans="1:46" ht="16" x14ac:dyDescent="0.2">
      <c r="A589" s="15"/>
      <c r="B589" s="15"/>
      <c r="C589" s="15"/>
      <c r="D589" s="15"/>
      <c r="E589" s="15"/>
      <c r="F589" s="15"/>
      <c r="G589" s="15"/>
      <c r="H589" s="15"/>
      <c r="I589" s="15"/>
      <c r="J589" s="15"/>
      <c r="K589" s="15"/>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row>
    <row r="590" spans="1:46" ht="16" x14ac:dyDescent="0.2">
      <c r="A590" s="15"/>
      <c r="B590" s="15"/>
      <c r="C590" s="15"/>
      <c r="D590" s="15"/>
      <c r="E590" s="15"/>
      <c r="F590" s="15"/>
      <c r="G590" s="15"/>
      <c r="H590" s="15"/>
      <c r="I590" s="15"/>
      <c r="J590" s="15"/>
      <c r="K590" s="15"/>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row>
    <row r="591" spans="1:46" ht="16" x14ac:dyDescent="0.2">
      <c r="A591" s="15"/>
      <c r="B591" s="15"/>
      <c r="C591" s="15"/>
      <c r="D591" s="15"/>
      <c r="E591" s="15"/>
      <c r="F591" s="15"/>
      <c r="G591" s="15"/>
      <c r="H591" s="15"/>
      <c r="I591" s="15"/>
      <c r="J591" s="15"/>
      <c r="K591" s="15"/>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row>
    <row r="592" spans="1:46" ht="16" x14ac:dyDescent="0.2">
      <c r="A592" s="15"/>
      <c r="B592" s="15"/>
      <c r="C592" s="15"/>
      <c r="D592" s="15"/>
      <c r="E592" s="15"/>
      <c r="F592" s="15"/>
      <c r="G592" s="15"/>
      <c r="H592" s="15"/>
      <c r="I592" s="15"/>
      <c r="J592" s="15"/>
      <c r="K592" s="15"/>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row>
    <row r="593" spans="1:46" ht="16" x14ac:dyDescent="0.2">
      <c r="A593" s="15"/>
      <c r="B593" s="15"/>
      <c r="C593" s="15"/>
      <c r="D593" s="15"/>
      <c r="E593" s="15"/>
      <c r="F593" s="15"/>
      <c r="G593" s="15"/>
      <c r="H593" s="15"/>
      <c r="I593" s="15"/>
      <c r="J593" s="15"/>
      <c r="K593" s="15"/>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row>
    <row r="594" spans="1:46" ht="16" x14ac:dyDescent="0.2">
      <c r="A594" s="15"/>
      <c r="B594" s="15"/>
      <c r="C594" s="15"/>
      <c r="D594" s="15"/>
      <c r="E594" s="15"/>
      <c r="F594" s="15"/>
      <c r="G594" s="15"/>
      <c r="H594" s="15"/>
      <c r="I594" s="15"/>
      <c r="J594" s="15"/>
      <c r="K594" s="15"/>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row>
    <row r="595" spans="1:46" ht="16" x14ac:dyDescent="0.2">
      <c r="A595" s="15"/>
      <c r="B595" s="15"/>
      <c r="C595" s="15"/>
      <c r="D595" s="15"/>
      <c r="E595" s="15"/>
      <c r="F595" s="15"/>
      <c r="G595" s="15"/>
      <c r="H595" s="15"/>
      <c r="I595" s="15"/>
      <c r="J595" s="15"/>
      <c r="K595" s="15"/>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row>
    <row r="596" spans="1:46" ht="16" x14ac:dyDescent="0.2">
      <c r="A596" s="15"/>
      <c r="B596" s="15"/>
      <c r="C596" s="15"/>
      <c r="D596" s="15"/>
      <c r="E596" s="15"/>
      <c r="F596" s="15"/>
      <c r="G596" s="15"/>
      <c r="H596" s="15"/>
      <c r="I596" s="15"/>
      <c r="J596" s="15"/>
      <c r="K596" s="15"/>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row>
    <row r="597" spans="1:46" ht="16" x14ac:dyDescent="0.2">
      <c r="A597" s="15"/>
      <c r="B597" s="15"/>
      <c r="C597" s="15"/>
      <c r="D597" s="15"/>
      <c r="E597" s="15"/>
      <c r="F597" s="15"/>
      <c r="G597" s="15"/>
      <c r="H597" s="15"/>
      <c r="I597" s="15"/>
      <c r="J597" s="15"/>
      <c r="K597" s="15"/>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row>
    <row r="598" spans="1:46" ht="16" x14ac:dyDescent="0.2">
      <c r="A598" s="15"/>
      <c r="B598" s="15"/>
      <c r="C598" s="15"/>
      <c r="D598" s="15"/>
      <c r="E598" s="15"/>
      <c r="F598" s="15"/>
      <c r="G598" s="15"/>
      <c r="H598" s="15"/>
      <c r="I598" s="15"/>
      <c r="J598" s="15"/>
      <c r="K598" s="15"/>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row>
    <row r="599" spans="1:46" ht="16" x14ac:dyDescent="0.2">
      <c r="A599" s="15"/>
      <c r="B599" s="15"/>
      <c r="C599" s="15"/>
      <c r="D599" s="15"/>
      <c r="E599" s="15"/>
      <c r="F599" s="15"/>
      <c r="G599" s="15"/>
      <c r="H599" s="15"/>
      <c r="I599" s="15"/>
      <c r="J599" s="15"/>
      <c r="K599" s="15"/>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row>
    <row r="600" spans="1:46" ht="16" x14ac:dyDescent="0.2">
      <c r="A600" s="15"/>
      <c r="B600" s="15"/>
      <c r="C600" s="15"/>
      <c r="D600" s="15"/>
      <c r="E600" s="15"/>
      <c r="F600" s="15"/>
      <c r="G600" s="15"/>
      <c r="H600" s="15"/>
      <c r="I600" s="15"/>
      <c r="J600" s="15"/>
      <c r="K600" s="15"/>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row>
    <row r="601" spans="1:46" ht="16" x14ac:dyDescent="0.2">
      <c r="A601" s="15"/>
      <c r="B601" s="15"/>
      <c r="C601" s="15"/>
      <c r="D601" s="15"/>
      <c r="E601" s="15"/>
      <c r="F601" s="15"/>
      <c r="G601" s="15"/>
      <c r="H601" s="15"/>
      <c r="I601" s="15"/>
      <c r="J601" s="15"/>
      <c r="K601" s="15"/>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row>
    <row r="602" spans="1:46" ht="16" x14ac:dyDescent="0.2">
      <c r="A602" s="15"/>
      <c r="B602" s="15"/>
      <c r="C602" s="15"/>
      <c r="D602" s="15"/>
      <c r="E602" s="15"/>
      <c r="F602" s="15"/>
      <c r="G602" s="15"/>
      <c r="H602" s="15"/>
      <c r="I602" s="15"/>
      <c r="J602" s="15"/>
      <c r="K602" s="15"/>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row>
    <row r="603" spans="1:46" ht="16" x14ac:dyDescent="0.2">
      <c r="A603" s="15"/>
      <c r="B603" s="15"/>
      <c r="C603" s="15"/>
      <c r="D603" s="15"/>
      <c r="E603" s="15"/>
      <c r="F603" s="15"/>
      <c r="G603" s="15"/>
      <c r="H603" s="15"/>
      <c r="I603" s="15"/>
      <c r="J603" s="15"/>
      <c r="K603" s="15"/>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row>
    <row r="604" spans="1:46" ht="16" x14ac:dyDescent="0.2">
      <c r="A604" s="15"/>
      <c r="B604" s="15"/>
      <c r="C604" s="15"/>
      <c r="D604" s="15"/>
      <c r="E604" s="15"/>
      <c r="F604" s="15"/>
      <c r="G604" s="15"/>
      <c r="H604" s="15"/>
      <c r="I604" s="15"/>
      <c r="J604" s="15"/>
      <c r="K604" s="15"/>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row>
    <row r="605" spans="1:46" ht="16" x14ac:dyDescent="0.2">
      <c r="A605" s="15"/>
      <c r="B605" s="15"/>
      <c r="C605" s="15"/>
      <c r="D605" s="15"/>
      <c r="E605" s="15"/>
      <c r="F605" s="15"/>
      <c r="G605" s="15"/>
      <c r="H605" s="15"/>
      <c r="I605" s="15"/>
      <c r="J605" s="15"/>
      <c r="K605" s="15"/>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row>
    <row r="606" spans="1:46" ht="16" x14ac:dyDescent="0.2">
      <c r="A606" s="15"/>
      <c r="B606" s="15"/>
      <c r="C606" s="15"/>
      <c r="D606" s="15"/>
      <c r="E606" s="15"/>
      <c r="F606" s="15"/>
      <c r="G606" s="15"/>
      <c r="H606" s="15"/>
      <c r="I606" s="15"/>
      <c r="J606" s="15"/>
      <c r="K606" s="15"/>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row>
    <row r="607" spans="1:46" ht="16" x14ac:dyDescent="0.2">
      <c r="A607" s="15"/>
      <c r="B607" s="15"/>
      <c r="C607" s="15"/>
      <c r="D607" s="15"/>
      <c r="E607" s="15"/>
      <c r="F607" s="15"/>
      <c r="G607" s="15"/>
      <c r="H607" s="15"/>
      <c r="I607" s="15"/>
      <c r="J607" s="15"/>
      <c r="K607" s="15"/>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row>
    <row r="608" spans="1:46" ht="16" x14ac:dyDescent="0.2">
      <c r="A608" s="15"/>
      <c r="B608" s="15"/>
      <c r="C608" s="15"/>
      <c r="D608" s="15"/>
      <c r="E608" s="15"/>
      <c r="F608" s="15"/>
      <c r="G608" s="15"/>
      <c r="H608" s="15"/>
      <c r="I608" s="15"/>
      <c r="J608" s="15"/>
      <c r="K608" s="15"/>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row>
    <row r="609" spans="1:46" ht="16" x14ac:dyDescent="0.2">
      <c r="A609" s="15"/>
      <c r="B609" s="15"/>
      <c r="C609" s="15"/>
      <c r="D609" s="15"/>
      <c r="E609" s="15"/>
      <c r="F609" s="15"/>
      <c r="G609" s="15"/>
      <c r="H609" s="15"/>
      <c r="I609" s="15"/>
      <c r="J609" s="15"/>
      <c r="K609" s="15"/>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row>
    <row r="610" spans="1:46" ht="16" x14ac:dyDescent="0.2">
      <c r="A610" s="15"/>
      <c r="B610" s="15"/>
      <c r="C610" s="15"/>
      <c r="D610" s="15"/>
      <c r="E610" s="15"/>
      <c r="F610" s="15"/>
      <c r="G610" s="15"/>
      <c r="H610" s="15"/>
      <c r="I610" s="15"/>
      <c r="J610" s="15"/>
      <c r="K610" s="15"/>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row>
    <row r="611" spans="1:46" ht="16" x14ac:dyDescent="0.2">
      <c r="A611" s="15"/>
      <c r="B611" s="15"/>
      <c r="C611" s="15"/>
      <c r="D611" s="15"/>
      <c r="E611" s="15"/>
      <c r="F611" s="15"/>
      <c r="G611" s="15"/>
      <c r="H611" s="15"/>
      <c r="I611" s="15"/>
      <c r="J611" s="15"/>
      <c r="K611" s="15"/>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row>
    <row r="612" spans="1:46" ht="16" x14ac:dyDescent="0.2">
      <c r="A612" s="15"/>
      <c r="B612" s="15"/>
      <c r="C612" s="15"/>
      <c r="D612" s="15"/>
      <c r="E612" s="15"/>
      <c r="F612" s="15"/>
      <c r="G612" s="15"/>
      <c r="H612" s="15"/>
      <c r="I612" s="15"/>
      <c r="J612" s="15"/>
      <c r="K612" s="15"/>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row>
    <row r="613" spans="1:46" ht="16" x14ac:dyDescent="0.2">
      <c r="A613" s="15"/>
      <c r="B613" s="15"/>
      <c r="C613" s="15"/>
      <c r="D613" s="15"/>
      <c r="E613" s="15"/>
      <c r="F613" s="15"/>
      <c r="G613" s="15"/>
      <c r="H613" s="15"/>
      <c r="I613" s="15"/>
      <c r="J613" s="15"/>
      <c r="K613" s="15"/>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row>
    <row r="614" spans="1:46" ht="16" x14ac:dyDescent="0.2">
      <c r="A614" s="15"/>
      <c r="B614" s="15"/>
      <c r="C614" s="15"/>
      <c r="D614" s="15"/>
      <c r="E614" s="15"/>
      <c r="F614" s="15"/>
      <c r="G614" s="15"/>
      <c r="H614" s="15"/>
      <c r="I614" s="15"/>
      <c r="J614" s="15"/>
      <c r="K614" s="15"/>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row>
    <row r="615" spans="1:46" ht="16" x14ac:dyDescent="0.2">
      <c r="A615" s="15"/>
      <c r="B615" s="15"/>
      <c r="C615" s="15"/>
      <c r="D615" s="15"/>
      <c r="E615" s="15"/>
      <c r="F615" s="15"/>
      <c r="G615" s="15"/>
      <c r="H615" s="15"/>
      <c r="I615" s="15"/>
      <c r="J615" s="15"/>
      <c r="K615" s="15"/>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row>
    <row r="616" spans="1:46" ht="16" x14ac:dyDescent="0.2">
      <c r="A616" s="15"/>
      <c r="B616" s="15"/>
      <c r="C616" s="15"/>
      <c r="D616" s="15"/>
      <c r="E616" s="15"/>
      <c r="F616" s="15"/>
      <c r="G616" s="15"/>
      <c r="H616" s="15"/>
      <c r="I616" s="15"/>
      <c r="J616" s="15"/>
      <c r="K616" s="15"/>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row>
    <row r="617" spans="1:46" ht="16" x14ac:dyDescent="0.2">
      <c r="A617" s="15"/>
      <c r="B617" s="15"/>
      <c r="C617" s="15"/>
      <c r="D617" s="15"/>
      <c r="E617" s="15"/>
      <c r="F617" s="15"/>
      <c r="G617" s="15"/>
      <c r="H617" s="15"/>
      <c r="I617" s="15"/>
      <c r="J617" s="15"/>
      <c r="K617" s="15"/>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row>
    <row r="618" spans="1:46" ht="16" x14ac:dyDescent="0.2">
      <c r="A618" s="15"/>
      <c r="B618" s="15"/>
      <c r="C618" s="15"/>
      <c r="D618" s="15"/>
      <c r="E618" s="15"/>
      <c r="F618" s="15"/>
      <c r="G618" s="15"/>
      <c r="H618" s="15"/>
      <c r="I618" s="15"/>
      <c r="J618" s="15"/>
      <c r="K618" s="15"/>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row>
    <row r="619" spans="1:46" ht="16" x14ac:dyDescent="0.2">
      <c r="A619" s="15"/>
      <c r="B619" s="15"/>
      <c r="C619" s="15"/>
      <c r="D619" s="15"/>
      <c r="E619" s="15"/>
      <c r="F619" s="15"/>
      <c r="G619" s="15"/>
      <c r="H619" s="15"/>
      <c r="I619" s="15"/>
      <c r="J619" s="15"/>
      <c r="K619" s="15"/>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row>
    <row r="620" spans="1:46" ht="16" x14ac:dyDescent="0.2">
      <c r="A620" s="15"/>
      <c r="B620" s="15"/>
      <c r="C620" s="15"/>
      <c r="D620" s="15"/>
      <c r="E620" s="15"/>
      <c r="F620" s="15"/>
      <c r="G620" s="15"/>
      <c r="H620" s="15"/>
      <c r="I620" s="15"/>
      <c r="J620" s="15"/>
      <c r="K620" s="15"/>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row>
    <row r="621" spans="1:46" ht="16" x14ac:dyDescent="0.2">
      <c r="A621" s="15"/>
      <c r="B621" s="15"/>
      <c r="C621" s="15"/>
      <c r="D621" s="15"/>
      <c r="E621" s="15"/>
      <c r="F621" s="15"/>
      <c r="G621" s="15"/>
      <c r="H621" s="15"/>
      <c r="I621" s="15"/>
      <c r="J621" s="15"/>
      <c r="K621" s="15"/>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row>
    <row r="622" spans="1:46" ht="16" x14ac:dyDescent="0.2">
      <c r="A622" s="15"/>
      <c r="B622" s="15"/>
      <c r="C622" s="15"/>
      <c r="D622" s="15"/>
      <c r="E622" s="15"/>
      <c r="F622" s="15"/>
      <c r="G622" s="15"/>
      <c r="H622" s="15"/>
      <c r="I622" s="15"/>
      <c r="J622" s="15"/>
      <c r="K622" s="15"/>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row>
    <row r="623" spans="1:46" ht="16" x14ac:dyDescent="0.2">
      <c r="A623" s="15"/>
      <c r="B623" s="15"/>
      <c r="C623" s="15"/>
      <c r="D623" s="15"/>
      <c r="E623" s="15"/>
      <c r="F623" s="15"/>
      <c r="G623" s="15"/>
      <c r="H623" s="15"/>
      <c r="I623" s="15"/>
      <c r="J623" s="15"/>
      <c r="K623" s="15"/>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row>
    <row r="624" spans="1:46" ht="16" x14ac:dyDescent="0.2">
      <c r="A624" s="15"/>
      <c r="B624" s="15"/>
      <c r="C624" s="15"/>
      <c r="D624" s="15"/>
      <c r="E624" s="15"/>
      <c r="F624" s="15"/>
      <c r="G624" s="15"/>
      <c r="H624" s="15"/>
      <c r="I624" s="15"/>
      <c r="J624" s="15"/>
      <c r="K624" s="15"/>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row>
    <row r="625" spans="1:46" ht="16" x14ac:dyDescent="0.2">
      <c r="A625" s="15"/>
      <c r="B625" s="15"/>
      <c r="C625" s="15"/>
      <c r="D625" s="15"/>
      <c r="E625" s="15"/>
      <c r="F625" s="15"/>
      <c r="G625" s="15"/>
      <c r="H625" s="15"/>
      <c r="I625" s="15"/>
      <c r="J625" s="15"/>
      <c r="K625" s="15"/>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row>
    <row r="626" spans="1:46" ht="16" x14ac:dyDescent="0.2">
      <c r="A626" s="15"/>
      <c r="B626" s="15"/>
      <c r="C626" s="15"/>
      <c r="D626" s="15"/>
      <c r="E626" s="15"/>
      <c r="F626" s="15"/>
      <c r="G626" s="15"/>
      <c r="H626" s="15"/>
      <c r="I626" s="15"/>
      <c r="J626" s="15"/>
      <c r="K626" s="15"/>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row>
    <row r="627" spans="1:46" ht="16" x14ac:dyDescent="0.2">
      <c r="A627" s="15"/>
      <c r="B627" s="15"/>
      <c r="C627" s="15"/>
      <c r="D627" s="15"/>
      <c r="E627" s="15"/>
      <c r="F627" s="15"/>
      <c r="G627" s="15"/>
      <c r="H627" s="15"/>
      <c r="I627" s="15"/>
      <c r="J627" s="15"/>
      <c r="K627" s="15"/>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row>
    <row r="628" spans="1:46" ht="16" x14ac:dyDescent="0.2">
      <c r="A628" s="15"/>
      <c r="B628" s="15"/>
      <c r="C628" s="15"/>
      <c r="D628" s="15"/>
      <c r="E628" s="15"/>
      <c r="F628" s="15"/>
      <c r="G628" s="15"/>
      <c r="H628" s="15"/>
      <c r="I628" s="15"/>
      <c r="J628" s="15"/>
      <c r="K628" s="15"/>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row>
    <row r="629" spans="1:46" ht="16" x14ac:dyDescent="0.2">
      <c r="A629" s="15"/>
      <c r="B629" s="15"/>
      <c r="C629" s="15"/>
      <c r="D629" s="15"/>
      <c r="E629" s="15"/>
      <c r="F629" s="15"/>
      <c r="G629" s="15"/>
      <c r="H629" s="15"/>
      <c r="I629" s="15"/>
      <c r="J629" s="15"/>
      <c r="K629" s="15"/>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row>
    <row r="630" spans="1:46"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row>
    <row r="631" spans="1:46"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row>
    <row r="632" spans="1:46"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row>
    <row r="633" spans="1:46"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row>
    <row r="634" spans="1:46"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row>
    <row r="635" spans="1:46"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row>
    <row r="636" spans="1:46"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row>
    <row r="637" spans="1:46"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row>
    <row r="638" spans="1:46"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row>
    <row r="639" spans="1:46"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row>
    <row r="640" spans="1:46"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row>
    <row r="641" spans="1:46"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row>
    <row r="642" spans="1:46"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row>
    <row r="643" spans="1:46"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row>
    <row r="644" spans="1:46"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row>
    <row r="645" spans="1:46"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row>
    <row r="646" spans="1:46"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row>
    <row r="647" spans="1:46"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row>
    <row r="648" spans="1:46"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row>
    <row r="649" spans="1:46"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row>
    <row r="650" spans="1:46"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row>
    <row r="651" spans="1:46"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row>
    <row r="652" spans="1:46"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row>
    <row r="653" spans="1:46"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row>
    <row r="654" spans="1:46"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row>
    <row r="655" spans="1:46"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row>
    <row r="656" spans="1:46"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row>
    <row r="657" spans="1:46"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row>
    <row r="658" spans="1:46"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row>
    <row r="659" spans="1:46"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row>
    <row r="660" spans="1:46"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row>
    <row r="661" spans="1:46"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row>
    <row r="662" spans="1:46"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row>
    <row r="663" spans="1:46"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row>
    <row r="664" spans="1:46"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row>
    <row r="665" spans="1:46"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row>
    <row r="666" spans="1:46"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row>
    <row r="667" spans="1:46"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row>
    <row r="668" spans="1:46"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row>
    <row r="669" spans="1:46"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row>
    <row r="670" spans="1:46"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row>
    <row r="671" spans="1:46"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row>
    <row r="672" spans="1:46"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row>
    <row r="673" spans="1:46"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row>
    <row r="674" spans="1:46"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row>
    <row r="675" spans="1:46"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row>
    <row r="676" spans="1:46"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row>
    <row r="677" spans="1:46"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row>
    <row r="678" spans="1:46"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row>
    <row r="679" spans="1:46"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row>
    <row r="680" spans="1:46"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row>
    <row r="681" spans="1:46"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row>
    <row r="682" spans="1:46"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row>
    <row r="683" spans="1:46"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row>
    <row r="684" spans="1:46"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row>
    <row r="685" spans="1:46"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row>
    <row r="686" spans="1:46"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row>
    <row r="687" spans="1:46"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row>
    <row r="688" spans="1:46"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row>
    <row r="689" spans="1:46"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row>
    <row r="690" spans="1:46"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row>
    <row r="691" spans="1:46"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row>
    <row r="692" spans="1:46"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row>
    <row r="693" spans="1:46"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row>
    <row r="694" spans="1:46"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row>
    <row r="695" spans="1:46"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row>
    <row r="696" spans="1:46"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row>
    <row r="697" spans="1:46"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row>
    <row r="698" spans="1:46"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row>
    <row r="699" spans="1:46"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row>
    <row r="700" spans="1:46"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row>
    <row r="701" spans="1:46"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row>
    <row r="702" spans="1:46"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row>
    <row r="703" spans="1:46"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row>
    <row r="704" spans="1:46"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row>
    <row r="705" spans="1:46"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row>
    <row r="706" spans="1:46"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row>
    <row r="707" spans="1:46"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row>
    <row r="708" spans="1:46"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row>
    <row r="709" spans="1:46"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row>
    <row r="710" spans="1:46"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row>
    <row r="711" spans="1:46"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row>
    <row r="712" spans="1:46"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row>
    <row r="713" spans="1:46"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row>
    <row r="714" spans="1:46"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row>
    <row r="715" spans="1:46"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row>
    <row r="716" spans="1:46"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row>
    <row r="717" spans="1:46"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row>
    <row r="718" spans="1:46"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row>
    <row r="719" spans="1:46"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row>
    <row r="720" spans="1:46"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row>
    <row r="721" spans="1:46"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row>
    <row r="722" spans="1:46"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row>
    <row r="723" spans="1:46"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row>
    <row r="724" spans="1:46"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row>
    <row r="725" spans="1:46"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row>
    <row r="726" spans="1:46"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row>
    <row r="727" spans="1:46"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row>
    <row r="728" spans="1:46"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row>
    <row r="729" spans="1:46"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row>
    <row r="730" spans="1:46"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row>
    <row r="731" spans="1:46"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row>
    <row r="732" spans="1:46"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row>
    <row r="733" spans="1:46"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row>
    <row r="734" spans="1:46"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row>
    <row r="735" spans="1:46"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row>
    <row r="736" spans="1:46"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row>
    <row r="737" spans="1:46"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row>
    <row r="738" spans="1:46"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row>
    <row r="739" spans="1:46"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row>
    <row r="740" spans="1:46"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row>
    <row r="741" spans="1:46"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row>
    <row r="742" spans="1:46"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row>
    <row r="743" spans="1:46"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row>
    <row r="744" spans="1:46"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row>
    <row r="745" spans="1:46"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row>
    <row r="746" spans="1:46"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row>
    <row r="747" spans="1:46"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row>
    <row r="748" spans="1:46"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row>
    <row r="749" spans="1:46"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row>
    <row r="750" spans="1:46"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row>
    <row r="751" spans="1:46"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row>
    <row r="752" spans="1:46"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row>
    <row r="753" spans="1:46"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row>
    <row r="754" spans="1:46"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row>
    <row r="755" spans="1:46"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row>
    <row r="756" spans="1:46"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row>
    <row r="757" spans="1:46"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row>
    <row r="758" spans="1:46"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row>
    <row r="759" spans="1:46"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row>
    <row r="760" spans="1:46"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row>
    <row r="761" spans="1:46"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row>
    <row r="762" spans="1:46"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row>
    <row r="763" spans="1:46"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row>
    <row r="764" spans="1:46"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row>
    <row r="765" spans="1:46"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row>
    <row r="766" spans="1:46"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row>
    <row r="767" spans="1:46"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row>
    <row r="768" spans="1:46"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row>
    <row r="769" spans="1:46"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row>
    <row r="770" spans="1:46"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row>
    <row r="771" spans="1:46"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row>
    <row r="772" spans="1:46"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row>
    <row r="773" spans="1:46"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row>
    <row r="774" spans="1:46"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row>
    <row r="775" spans="1:46"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row>
    <row r="776" spans="1:46"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row>
    <row r="777" spans="1:46"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row>
    <row r="778" spans="1:46"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row>
    <row r="779" spans="1:46"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row>
    <row r="780" spans="1:46"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row>
    <row r="781" spans="1:46"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row>
    <row r="782" spans="1:46"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row>
    <row r="783" spans="1:46"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row>
    <row r="784" spans="1:46"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row>
    <row r="785" spans="1:46"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row>
    <row r="786" spans="1:46"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row>
    <row r="787" spans="1:46"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row>
    <row r="788" spans="1:46"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row>
    <row r="789" spans="1:46"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row>
    <row r="790" spans="1:46"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row>
    <row r="791" spans="1:46"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row>
    <row r="792" spans="1:46"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row>
    <row r="793" spans="1:46"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row>
    <row r="794" spans="1:46"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row>
    <row r="795" spans="1:46"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row>
    <row r="796" spans="1:46"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row>
    <row r="797" spans="1:46"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row>
    <row r="798" spans="1:46"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row>
    <row r="799" spans="1:46"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row>
    <row r="800" spans="1:46"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row>
    <row r="801" spans="1:46"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row>
    <row r="802" spans="1:46"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row>
    <row r="803" spans="1:46"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row>
    <row r="804" spans="1:46"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row>
    <row r="805" spans="1:46"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row>
    <row r="806" spans="1:46"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row>
    <row r="807" spans="1:46"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row>
    <row r="808" spans="1:46"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row>
    <row r="809" spans="1:46"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row>
    <row r="810" spans="1:46"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row>
    <row r="811" spans="1:46"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row>
    <row r="812" spans="1:46"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row>
    <row r="813" spans="1:46"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row>
    <row r="814" spans="1:46"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row>
    <row r="815" spans="1:46"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row>
    <row r="816" spans="1:46"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row>
    <row r="817" spans="1:46"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row>
    <row r="818" spans="1:46"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row>
    <row r="819" spans="1:46"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row>
    <row r="820" spans="1:46"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row>
    <row r="821" spans="1:46"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row>
    <row r="822" spans="1:46"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row>
    <row r="823" spans="1:46" x14ac:dyDescent="0.2">
      <c r="A823" s="8"/>
      <c r="B823" s="8"/>
      <c r="C823" s="8"/>
      <c r="D823" s="8"/>
      <c r="E823" s="8"/>
      <c r="F823" s="8"/>
      <c r="G823" s="8"/>
      <c r="H823" s="8"/>
      <c r="I823" s="8"/>
      <c r="J823" s="8"/>
      <c r="K823" s="8"/>
      <c r="L823" s="8"/>
      <c r="M823" s="8"/>
      <c r="N823" s="8"/>
      <c r="O823" s="8"/>
      <c r="P823" s="8"/>
      <c r="Q823" s="8"/>
      <c r="R823" s="8"/>
      <c r="S823" s="8"/>
      <c r="T823" s="8"/>
      <c r="U823" s="8"/>
      <c r="V823" s="8"/>
    </row>
    <row r="824" spans="1:46" x14ac:dyDescent="0.2">
      <c r="A824" s="8"/>
      <c r="B824" s="8"/>
      <c r="C824" s="8"/>
      <c r="D824" s="8"/>
      <c r="E824" s="8"/>
      <c r="F824" s="8"/>
      <c r="G824" s="8"/>
      <c r="H824" s="8"/>
      <c r="I824" s="8"/>
      <c r="J824" s="8"/>
      <c r="K824" s="8"/>
      <c r="L824" s="8"/>
      <c r="M824" s="8"/>
      <c r="N824" s="8"/>
      <c r="O824" s="8"/>
      <c r="P824" s="8"/>
      <c r="Q824" s="8"/>
      <c r="R824" s="8"/>
      <c r="S824" s="8"/>
      <c r="T824" s="8"/>
      <c r="U824" s="8"/>
      <c r="V824" s="8"/>
    </row>
    <row r="825" spans="1:46" x14ac:dyDescent="0.2">
      <c r="A825" s="8"/>
      <c r="B825" s="8"/>
      <c r="C825" s="8"/>
      <c r="D825" s="8"/>
      <c r="E825" s="8"/>
      <c r="F825" s="8"/>
      <c r="G825" s="8"/>
      <c r="H825" s="8"/>
      <c r="I825" s="8"/>
      <c r="J825" s="8"/>
      <c r="K825" s="8"/>
      <c r="L825" s="8"/>
      <c r="M825" s="8"/>
      <c r="N825" s="8"/>
      <c r="O825" s="8"/>
      <c r="P825" s="8"/>
      <c r="Q825" s="8"/>
      <c r="R825" s="8"/>
      <c r="S825" s="8"/>
      <c r="T825" s="8"/>
      <c r="U825" s="8"/>
      <c r="V825" s="8"/>
    </row>
    <row r="826" spans="1:46" x14ac:dyDescent="0.2">
      <c r="A826" s="8"/>
      <c r="B826" s="8"/>
      <c r="C826" s="8"/>
      <c r="D826" s="8"/>
      <c r="E826" s="8"/>
      <c r="F826" s="8"/>
      <c r="G826" s="8"/>
      <c r="H826" s="8"/>
      <c r="I826" s="8"/>
      <c r="J826" s="8"/>
      <c r="K826" s="8"/>
      <c r="L826" s="8"/>
      <c r="M826" s="8"/>
      <c r="N826" s="8"/>
      <c r="O826" s="8"/>
      <c r="P826" s="8"/>
      <c r="Q826" s="8"/>
      <c r="R826" s="8"/>
      <c r="S826" s="8"/>
      <c r="T826" s="8"/>
      <c r="U826" s="8"/>
      <c r="V826" s="8"/>
    </row>
    <row r="827" spans="1:46" x14ac:dyDescent="0.2">
      <c r="A827" s="8"/>
      <c r="B827" s="8"/>
      <c r="C827" s="8"/>
      <c r="D827" s="8"/>
      <c r="E827" s="8"/>
      <c r="F827" s="8"/>
      <c r="G827" s="8"/>
      <c r="H827" s="8"/>
      <c r="I827" s="8"/>
      <c r="J827" s="8"/>
      <c r="K827" s="8"/>
      <c r="L827" s="8"/>
      <c r="M827" s="8"/>
      <c r="N827" s="8"/>
      <c r="O827" s="8"/>
      <c r="P827" s="8"/>
      <c r="Q827" s="8"/>
      <c r="R827" s="8"/>
      <c r="S827" s="8"/>
      <c r="T827" s="8"/>
      <c r="U827" s="8"/>
      <c r="V827" s="8"/>
    </row>
    <row r="828" spans="1:46" x14ac:dyDescent="0.2">
      <c r="A828" s="8"/>
      <c r="B828" s="8"/>
      <c r="C828" s="8"/>
      <c r="D828" s="8"/>
      <c r="E828" s="8"/>
      <c r="F828" s="8"/>
      <c r="G828" s="8"/>
      <c r="H828" s="8"/>
      <c r="I828" s="8"/>
      <c r="J828" s="8"/>
      <c r="K828" s="8"/>
      <c r="L828" s="8"/>
      <c r="M828" s="8"/>
      <c r="N828" s="8"/>
      <c r="O828" s="8"/>
      <c r="P828" s="8"/>
      <c r="Q828" s="8"/>
      <c r="R828" s="8"/>
      <c r="S828" s="8"/>
      <c r="T828" s="8"/>
      <c r="U828" s="8"/>
      <c r="V828" s="8"/>
    </row>
    <row r="829" spans="1:46" x14ac:dyDescent="0.2">
      <c r="A829" s="8"/>
      <c r="B829" s="8"/>
      <c r="C829" s="8"/>
      <c r="D829" s="8"/>
      <c r="E829" s="8"/>
      <c r="F829" s="8"/>
      <c r="G829" s="8"/>
      <c r="H829" s="8"/>
      <c r="I829" s="8"/>
      <c r="J829" s="8"/>
      <c r="K829" s="8"/>
      <c r="L829" s="8"/>
      <c r="M829" s="8"/>
      <c r="N829" s="8"/>
      <c r="O829" s="8"/>
      <c r="P829" s="8"/>
      <c r="Q829" s="8"/>
      <c r="R829" s="8"/>
      <c r="S829" s="8"/>
      <c r="T829" s="8"/>
      <c r="U829" s="8"/>
      <c r="V829" s="8"/>
    </row>
    <row r="830" spans="1:46" x14ac:dyDescent="0.2">
      <c r="A830" s="8"/>
      <c r="B830" s="8"/>
      <c r="C830" s="8"/>
      <c r="D830" s="8"/>
      <c r="E830" s="8"/>
      <c r="F830" s="8"/>
      <c r="G830" s="8"/>
      <c r="H830" s="8"/>
      <c r="I830" s="8"/>
      <c r="J830" s="8"/>
      <c r="K830" s="8"/>
      <c r="L830" s="8"/>
      <c r="M830" s="8"/>
      <c r="N830" s="8"/>
      <c r="O830" s="8"/>
      <c r="P830" s="8"/>
      <c r="Q830" s="8"/>
      <c r="R830" s="8"/>
      <c r="S830" s="8"/>
      <c r="T830" s="8"/>
      <c r="U830" s="8"/>
      <c r="V830" s="8"/>
    </row>
    <row r="831" spans="1:46" x14ac:dyDescent="0.2">
      <c r="A831" s="8"/>
      <c r="B831" s="8"/>
      <c r="C831" s="8"/>
      <c r="D831" s="8"/>
      <c r="E831" s="8"/>
      <c r="F831" s="8"/>
      <c r="G831" s="8"/>
      <c r="H831" s="8"/>
      <c r="I831" s="8"/>
      <c r="J831" s="8"/>
      <c r="K831" s="8"/>
      <c r="L831" s="8"/>
      <c r="M831" s="8"/>
      <c r="N831" s="8"/>
      <c r="O831" s="8"/>
      <c r="P831" s="8"/>
      <c r="Q831" s="8"/>
      <c r="R831" s="8"/>
      <c r="S831" s="8"/>
      <c r="T831" s="8"/>
      <c r="U831" s="8"/>
      <c r="V831" s="8"/>
    </row>
    <row r="832" spans="1:46" x14ac:dyDescent="0.2">
      <c r="A832" s="8"/>
      <c r="B832" s="8"/>
      <c r="C832" s="8"/>
      <c r="D832" s="8"/>
      <c r="E832" s="8"/>
      <c r="F832" s="8"/>
      <c r="G832" s="8"/>
      <c r="H832" s="8"/>
      <c r="I832" s="8"/>
      <c r="J832" s="8"/>
      <c r="K832" s="8"/>
      <c r="L832" s="8"/>
      <c r="M832" s="8"/>
      <c r="N832" s="8"/>
      <c r="O832" s="8"/>
      <c r="P832" s="8"/>
      <c r="Q832" s="8"/>
      <c r="R832" s="8"/>
      <c r="S832" s="8"/>
      <c r="T832" s="8"/>
      <c r="U832" s="8"/>
      <c r="V832" s="8"/>
    </row>
    <row r="833" spans="1:22" x14ac:dyDescent="0.2">
      <c r="A833" s="8"/>
      <c r="B833" s="8"/>
      <c r="C833" s="8"/>
      <c r="D833" s="8"/>
      <c r="E833" s="8"/>
      <c r="F833" s="8"/>
      <c r="G833" s="8"/>
      <c r="H833" s="8"/>
      <c r="I833" s="8"/>
      <c r="J833" s="8"/>
      <c r="K833" s="8"/>
      <c r="L833" s="8"/>
      <c r="M833" s="8"/>
      <c r="N833" s="8"/>
      <c r="O833" s="8"/>
      <c r="P833" s="8"/>
      <c r="Q833" s="8"/>
      <c r="R833" s="8"/>
      <c r="S833" s="8"/>
      <c r="T833" s="8"/>
      <c r="U833" s="8"/>
      <c r="V833" s="8"/>
    </row>
    <row r="834" spans="1:22" x14ac:dyDescent="0.2">
      <c r="A834" s="8"/>
      <c r="B834" s="8"/>
      <c r="C834" s="8"/>
      <c r="D834" s="8"/>
      <c r="E834" s="8"/>
      <c r="F834" s="8"/>
      <c r="G834" s="8"/>
      <c r="H834" s="8"/>
      <c r="I834" s="8"/>
      <c r="J834" s="8"/>
      <c r="K834" s="8"/>
      <c r="L834" s="8"/>
      <c r="M834" s="8"/>
      <c r="N834" s="8"/>
      <c r="O834" s="8"/>
      <c r="P834" s="8"/>
      <c r="Q834" s="8"/>
      <c r="R834" s="8"/>
      <c r="S834" s="8"/>
      <c r="T834" s="8"/>
      <c r="U834" s="8"/>
      <c r="V834" s="8"/>
    </row>
    <row r="835" spans="1:22" x14ac:dyDescent="0.2">
      <c r="A835" s="8"/>
      <c r="B835" s="8"/>
      <c r="C835" s="8"/>
      <c r="D835" s="8"/>
      <c r="E835" s="8"/>
      <c r="F835" s="8"/>
      <c r="G835" s="8"/>
      <c r="H835" s="8"/>
      <c r="I835" s="8"/>
      <c r="J835" s="8"/>
      <c r="K835" s="8"/>
      <c r="L835" s="8"/>
      <c r="M835" s="8"/>
      <c r="N835" s="8"/>
      <c r="O835" s="8"/>
      <c r="P835" s="8"/>
      <c r="Q835" s="8"/>
      <c r="R835" s="8"/>
      <c r="S835" s="8"/>
      <c r="T835" s="8"/>
      <c r="U835" s="8"/>
      <c r="V835" s="8"/>
    </row>
    <row r="836" spans="1:22" x14ac:dyDescent="0.2">
      <c r="A836" s="8"/>
      <c r="B836" s="8"/>
      <c r="C836" s="8"/>
      <c r="D836" s="8"/>
      <c r="E836" s="8"/>
      <c r="F836" s="8"/>
      <c r="G836" s="8"/>
      <c r="H836" s="8"/>
      <c r="I836" s="8"/>
      <c r="J836" s="8"/>
      <c r="K836" s="8"/>
      <c r="L836" s="8"/>
      <c r="M836" s="8"/>
      <c r="N836" s="8"/>
      <c r="O836" s="8"/>
      <c r="P836" s="8"/>
      <c r="Q836" s="8"/>
      <c r="R836" s="8"/>
      <c r="S836" s="8"/>
      <c r="T836" s="8"/>
      <c r="U836" s="8"/>
      <c r="V836" s="8"/>
    </row>
    <row r="837" spans="1:22" x14ac:dyDescent="0.2">
      <c r="A837" s="8"/>
      <c r="B837" s="8"/>
      <c r="C837" s="8"/>
      <c r="D837" s="8"/>
      <c r="E837" s="8"/>
      <c r="F837" s="8"/>
      <c r="G837" s="8"/>
      <c r="H837" s="8"/>
      <c r="I837" s="8"/>
      <c r="J837" s="8"/>
      <c r="K837" s="8"/>
      <c r="L837" s="8"/>
      <c r="M837" s="8"/>
      <c r="N837" s="8"/>
      <c r="O837" s="8"/>
      <c r="P837" s="8"/>
      <c r="Q837" s="8"/>
      <c r="R837" s="8"/>
      <c r="S837" s="8"/>
      <c r="T837" s="8"/>
      <c r="U837" s="8"/>
      <c r="V837" s="8"/>
    </row>
    <row r="838" spans="1:22" x14ac:dyDescent="0.2">
      <c r="A838" s="8"/>
      <c r="B838" s="8"/>
      <c r="C838" s="8"/>
      <c r="D838" s="8"/>
      <c r="E838" s="8"/>
      <c r="F838" s="8"/>
      <c r="G838" s="8"/>
      <c r="H838" s="8"/>
      <c r="I838" s="8"/>
      <c r="J838" s="8"/>
      <c r="K838" s="8"/>
      <c r="L838" s="8"/>
      <c r="M838" s="8"/>
      <c r="N838" s="8"/>
      <c r="O838" s="8"/>
      <c r="P838" s="8"/>
      <c r="Q838" s="8"/>
      <c r="R838" s="8"/>
      <c r="S838" s="8"/>
      <c r="T838" s="8"/>
      <c r="U838" s="8"/>
      <c r="V838" s="8"/>
    </row>
    <row r="839" spans="1:22" x14ac:dyDescent="0.2">
      <c r="A839" s="8"/>
      <c r="B839" s="8"/>
      <c r="C839" s="8"/>
      <c r="D839" s="8"/>
      <c r="E839" s="8"/>
      <c r="F839" s="8"/>
      <c r="G839" s="8"/>
      <c r="H839" s="8"/>
      <c r="I839" s="8"/>
      <c r="J839" s="8"/>
      <c r="K839" s="8"/>
      <c r="L839" s="8"/>
      <c r="M839" s="8"/>
      <c r="N839" s="8"/>
      <c r="O839" s="8"/>
      <c r="P839" s="8"/>
      <c r="Q839" s="8"/>
      <c r="R839" s="8"/>
      <c r="S839" s="8"/>
      <c r="T839" s="8"/>
      <c r="U839" s="8"/>
      <c r="V839" s="8"/>
    </row>
    <row r="840" spans="1:22" x14ac:dyDescent="0.2">
      <c r="A840" s="8"/>
      <c r="B840" s="8"/>
      <c r="C840" s="8"/>
      <c r="D840" s="8"/>
      <c r="E840" s="8"/>
      <c r="F840" s="8"/>
      <c r="G840" s="8"/>
      <c r="H840" s="8"/>
      <c r="I840" s="8"/>
      <c r="J840" s="8"/>
      <c r="K840" s="8"/>
      <c r="L840" s="8"/>
      <c r="M840" s="8"/>
      <c r="N840" s="8"/>
      <c r="O840" s="8"/>
      <c r="P840" s="8"/>
      <c r="Q840" s="8"/>
      <c r="R840" s="8"/>
      <c r="S840" s="8"/>
      <c r="T840" s="8"/>
      <c r="U840" s="8"/>
      <c r="V840" s="8"/>
    </row>
    <row r="841" spans="1:22" x14ac:dyDescent="0.2">
      <c r="A841" s="8"/>
      <c r="B841" s="8"/>
      <c r="C841" s="8"/>
      <c r="D841" s="8"/>
      <c r="E841" s="8"/>
      <c r="F841" s="8"/>
      <c r="G841" s="8"/>
      <c r="H841" s="8"/>
      <c r="I841" s="8"/>
      <c r="J841" s="8"/>
      <c r="K841" s="8"/>
      <c r="L841" s="8"/>
      <c r="M841" s="8"/>
      <c r="N841" s="8"/>
      <c r="O841" s="8"/>
      <c r="P841" s="8"/>
      <c r="Q841" s="8"/>
      <c r="R841" s="8"/>
      <c r="S841" s="8"/>
      <c r="T841" s="8"/>
      <c r="U841" s="8"/>
      <c r="V841" s="8"/>
    </row>
    <row r="842" spans="1:22" x14ac:dyDescent="0.2">
      <c r="A842" s="8"/>
      <c r="B842" s="8"/>
      <c r="C842" s="8"/>
      <c r="D842" s="8"/>
      <c r="E842" s="8"/>
      <c r="F842" s="8"/>
      <c r="G842" s="8"/>
      <c r="H842" s="8"/>
      <c r="I842" s="8"/>
      <c r="J842" s="8"/>
      <c r="K842" s="8"/>
      <c r="L842" s="8"/>
      <c r="M842" s="8"/>
      <c r="N842" s="8"/>
      <c r="O842" s="8"/>
      <c r="P842" s="8"/>
      <c r="Q842" s="8"/>
      <c r="R842" s="8"/>
      <c r="S842" s="8"/>
      <c r="T842" s="8"/>
      <c r="U842" s="8"/>
      <c r="V842" s="8"/>
    </row>
    <row r="843" spans="1:22" x14ac:dyDescent="0.2">
      <c r="A843" s="8"/>
      <c r="B843" s="8"/>
      <c r="C843" s="8"/>
      <c r="D843" s="8"/>
      <c r="E843" s="8"/>
      <c r="F843" s="8"/>
      <c r="G843" s="8"/>
      <c r="H843" s="8"/>
      <c r="I843" s="8"/>
      <c r="J843" s="8"/>
      <c r="K843" s="8"/>
      <c r="L843" s="8"/>
      <c r="M843" s="8"/>
      <c r="N843" s="8"/>
      <c r="O843" s="8"/>
      <c r="P843" s="8"/>
      <c r="Q843" s="8"/>
      <c r="R843" s="8"/>
      <c r="S843" s="8"/>
      <c r="T843" s="8"/>
      <c r="U843" s="8"/>
      <c r="V843" s="8"/>
    </row>
    <row r="844" spans="1:22" x14ac:dyDescent="0.2">
      <c r="A844" s="8"/>
      <c r="B844" s="8"/>
      <c r="C844" s="8"/>
      <c r="D844" s="8"/>
      <c r="E844" s="8"/>
      <c r="F844" s="8"/>
      <c r="G844" s="8"/>
      <c r="H844" s="8"/>
      <c r="I844" s="8"/>
      <c r="J844" s="8"/>
      <c r="K844" s="8"/>
      <c r="L844" s="8"/>
      <c r="M844" s="8"/>
      <c r="N844" s="8"/>
      <c r="O844" s="8"/>
      <c r="P844" s="8"/>
      <c r="Q844" s="8"/>
      <c r="R844" s="8"/>
      <c r="S844" s="8"/>
      <c r="T844" s="8"/>
      <c r="U844" s="8"/>
      <c r="V844" s="8"/>
    </row>
    <row r="845" spans="1:22" x14ac:dyDescent="0.2">
      <c r="A845" s="8"/>
      <c r="B845" s="8"/>
      <c r="C845" s="8"/>
      <c r="D845" s="8"/>
      <c r="E845" s="8"/>
      <c r="F845" s="8"/>
      <c r="G845" s="8"/>
      <c r="H845" s="8"/>
      <c r="I845" s="8"/>
      <c r="J845" s="8"/>
      <c r="K845" s="8"/>
      <c r="L845" s="8"/>
      <c r="M845" s="8"/>
      <c r="N845" s="8"/>
      <c r="O845" s="8"/>
      <c r="P845" s="8"/>
      <c r="Q845" s="8"/>
      <c r="R845" s="8"/>
      <c r="S845" s="8"/>
      <c r="T845" s="8"/>
      <c r="U845" s="8"/>
      <c r="V845" s="8"/>
    </row>
    <row r="846" spans="1:22" x14ac:dyDescent="0.2">
      <c r="A846" s="8"/>
      <c r="B846" s="8"/>
      <c r="C846" s="8"/>
      <c r="D846" s="8"/>
      <c r="E846" s="8"/>
      <c r="F846" s="8"/>
      <c r="G846" s="8"/>
      <c r="H846" s="8"/>
      <c r="I846" s="8"/>
      <c r="J846" s="8"/>
      <c r="K846" s="8"/>
      <c r="L846" s="8"/>
      <c r="M846" s="8"/>
      <c r="N846" s="8"/>
      <c r="O846" s="8"/>
      <c r="P846" s="8"/>
      <c r="Q846" s="8"/>
      <c r="R846" s="8"/>
      <c r="S846" s="8"/>
      <c r="T846" s="8"/>
      <c r="U846" s="8"/>
      <c r="V846" s="8"/>
    </row>
    <row r="847" spans="1:22" x14ac:dyDescent="0.2">
      <c r="A847" s="8"/>
      <c r="B847" s="8"/>
      <c r="C847" s="8"/>
      <c r="D847" s="8"/>
      <c r="E847" s="8"/>
      <c r="F847" s="8"/>
      <c r="G847" s="8"/>
      <c r="H847" s="8"/>
      <c r="I847" s="8"/>
      <c r="J847" s="8"/>
      <c r="K847" s="8"/>
      <c r="L847" s="8"/>
      <c r="M847" s="8"/>
      <c r="N847" s="8"/>
      <c r="O847" s="8"/>
      <c r="P847" s="8"/>
      <c r="Q847" s="8"/>
      <c r="R847" s="8"/>
      <c r="S847" s="8"/>
      <c r="T847" s="8"/>
      <c r="U847" s="8"/>
      <c r="V847" s="8"/>
    </row>
    <row r="848" spans="1:22" x14ac:dyDescent="0.2">
      <c r="A848" s="8"/>
      <c r="B848" s="8"/>
      <c r="C848" s="8"/>
      <c r="D848" s="8"/>
      <c r="E848" s="8"/>
      <c r="F848" s="8"/>
      <c r="G848" s="8"/>
      <c r="H848" s="8"/>
      <c r="I848" s="8"/>
      <c r="J848" s="8"/>
      <c r="K848" s="8"/>
      <c r="L848" s="8"/>
      <c r="M848" s="8"/>
      <c r="N848" s="8"/>
      <c r="O848" s="8"/>
      <c r="P848" s="8"/>
      <c r="Q848" s="8"/>
      <c r="R848" s="8"/>
      <c r="S848" s="8"/>
      <c r="T848" s="8"/>
      <c r="U848" s="8"/>
      <c r="V848" s="8"/>
    </row>
    <row r="849" spans="1:22" x14ac:dyDescent="0.2">
      <c r="A849" s="8"/>
      <c r="B849" s="8"/>
      <c r="C849" s="8"/>
      <c r="D849" s="8"/>
      <c r="E849" s="8"/>
      <c r="F849" s="8"/>
      <c r="G849" s="8"/>
      <c r="H849" s="8"/>
      <c r="I849" s="8"/>
      <c r="J849" s="8"/>
      <c r="K849" s="8"/>
      <c r="L849" s="8"/>
      <c r="M849" s="8"/>
      <c r="N849" s="8"/>
      <c r="O849" s="8"/>
      <c r="P849" s="8"/>
      <c r="Q849" s="8"/>
      <c r="R849" s="8"/>
      <c r="S849" s="8"/>
      <c r="T849" s="8"/>
      <c r="U849" s="8"/>
      <c r="V849" s="8"/>
    </row>
    <row r="850" spans="1:22" x14ac:dyDescent="0.2">
      <c r="A850" s="8"/>
      <c r="B850" s="8"/>
      <c r="C850" s="8"/>
      <c r="D850" s="8"/>
      <c r="E850" s="8"/>
      <c r="F850" s="8"/>
      <c r="G850" s="8"/>
      <c r="H850" s="8"/>
      <c r="I850" s="8"/>
      <c r="J850" s="8"/>
      <c r="K850" s="8"/>
      <c r="L850" s="8"/>
      <c r="M850" s="8"/>
      <c r="N850" s="8"/>
      <c r="O850" s="8"/>
      <c r="P850" s="8"/>
      <c r="Q850" s="8"/>
      <c r="R850" s="8"/>
      <c r="S850" s="8"/>
      <c r="T850" s="8"/>
      <c r="U850" s="8"/>
      <c r="V850" s="8"/>
    </row>
    <row r="851" spans="1:22" x14ac:dyDescent="0.2">
      <c r="A851" s="8"/>
      <c r="B851" s="8"/>
      <c r="C851" s="8"/>
      <c r="D851" s="8"/>
      <c r="E851" s="8"/>
      <c r="F851" s="8"/>
      <c r="G851" s="8"/>
      <c r="H851" s="8"/>
      <c r="I851" s="8"/>
      <c r="J851" s="8"/>
      <c r="K851" s="8"/>
      <c r="L851" s="8"/>
      <c r="M851" s="8"/>
      <c r="N851" s="8"/>
      <c r="O851" s="8"/>
      <c r="P851" s="8"/>
      <c r="Q851" s="8"/>
      <c r="R851" s="8"/>
      <c r="S851" s="8"/>
      <c r="T851" s="8"/>
      <c r="U851" s="8"/>
      <c r="V851" s="8"/>
    </row>
    <row r="852" spans="1:22" x14ac:dyDescent="0.2">
      <c r="A852" s="8"/>
      <c r="B852" s="8"/>
      <c r="C852" s="8"/>
      <c r="D852" s="8"/>
      <c r="E852" s="8"/>
      <c r="F852" s="8"/>
      <c r="G852" s="8"/>
      <c r="H852" s="8"/>
      <c r="I852" s="8"/>
      <c r="J852" s="8"/>
      <c r="K852" s="8"/>
      <c r="L852" s="8"/>
      <c r="M852" s="8"/>
      <c r="N852" s="8"/>
      <c r="O852" s="8"/>
      <c r="P852" s="8"/>
      <c r="Q852" s="8"/>
      <c r="R852" s="8"/>
      <c r="S852" s="8"/>
      <c r="T852" s="8"/>
      <c r="U852" s="8"/>
      <c r="V852" s="8"/>
    </row>
    <row r="853" spans="1:22" x14ac:dyDescent="0.2">
      <c r="A853" s="8"/>
      <c r="B853" s="8"/>
      <c r="C853" s="8"/>
      <c r="D853" s="8"/>
      <c r="E853" s="8"/>
      <c r="F853" s="8"/>
      <c r="G853" s="8"/>
      <c r="H853" s="8"/>
      <c r="I853" s="8"/>
      <c r="J853" s="8"/>
      <c r="K853" s="8"/>
      <c r="L853" s="8"/>
      <c r="M853" s="8"/>
      <c r="N853" s="8"/>
      <c r="O853" s="8"/>
      <c r="P853" s="8"/>
      <c r="Q853" s="8"/>
      <c r="R853" s="8"/>
      <c r="S853" s="8"/>
      <c r="T853" s="8"/>
      <c r="U853" s="8"/>
      <c r="V853" s="8"/>
    </row>
    <row r="854" spans="1:22" x14ac:dyDescent="0.2">
      <c r="A854" s="8"/>
      <c r="B854" s="8"/>
      <c r="C854" s="8"/>
      <c r="D854" s="8"/>
      <c r="E854" s="8"/>
      <c r="F854" s="8"/>
      <c r="G854" s="8"/>
      <c r="H854" s="8"/>
      <c r="I854" s="8"/>
      <c r="J854" s="8"/>
      <c r="K854" s="8"/>
      <c r="L854" s="8"/>
      <c r="M854" s="8"/>
      <c r="N854" s="8"/>
      <c r="O854" s="8"/>
      <c r="P854" s="8"/>
      <c r="Q854" s="8"/>
      <c r="R854" s="8"/>
      <c r="S854" s="8"/>
      <c r="T854" s="8"/>
      <c r="U854" s="8"/>
      <c r="V854" s="8"/>
    </row>
    <row r="855" spans="1:22" x14ac:dyDescent="0.2">
      <c r="A855" s="8"/>
      <c r="B855" s="8"/>
      <c r="C855" s="8"/>
      <c r="D855" s="8"/>
      <c r="E855" s="8"/>
      <c r="F855" s="8"/>
      <c r="G855" s="8"/>
      <c r="H855" s="8"/>
      <c r="I855" s="8"/>
      <c r="J855" s="8"/>
      <c r="K855" s="8"/>
      <c r="L855" s="8"/>
      <c r="M855" s="8"/>
      <c r="N855" s="8"/>
      <c r="O855" s="8"/>
      <c r="P855" s="8"/>
      <c r="Q855" s="8"/>
      <c r="R855" s="8"/>
      <c r="S855" s="8"/>
      <c r="T855" s="8"/>
      <c r="U855" s="8"/>
      <c r="V855" s="8"/>
    </row>
    <row r="856" spans="1:22" x14ac:dyDescent="0.2">
      <c r="A856" s="8"/>
      <c r="B856" s="8"/>
      <c r="C856" s="8"/>
      <c r="D856" s="8"/>
      <c r="E856" s="8"/>
      <c r="F856" s="8"/>
      <c r="G856" s="8"/>
      <c r="H856" s="8"/>
      <c r="I856" s="8"/>
      <c r="J856" s="8"/>
      <c r="K856" s="8"/>
      <c r="L856" s="8"/>
      <c r="M856" s="8"/>
      <c r="N856" s="8"/>
      <c r="O856" s="8"/>
      <c r="P856" s="8"/>
      <c r="Q856" s="8"/>
      <c r="R856" s="8"/>
      <c r="S856" s="8"/>
      <c r="T856" s="8"/>
      <c r="U856" s="8"/>
      <c r="V856" s="8"/>
    </row>
    <row r="857" spans="1:22" x14ac:dyDescent="0.2">
      <c r="A857" s="8"/>
      <c r="B857" s="8"/>
      <c r="C857" s="8"/>
      <c r="D857" s="8"/>
      <c r="E857" s="8"/>
      <c r="F857" s="8"/>
      <c r="G857" s="8"/>
      <c r="H857" s="8"/>
      <c r="I857" s="8"/>
      <c r="J857" s="8"/>
      <c r="K857" s="8"/>
      <c r="L857" s="8"/>
      <c r="M857" s="8"/>
      <c r="N857" s="8"/>
      <c r="O857" s="8"/>
      <c r="P857" s="8"/>
      <c r="Q857" s="8"/>
      <c r="R857" s="8"/>
      <c r="S857" s="8"/>
      <c r="T857" s="8"/>
      <c r="U857" s="8"/>
      <c r="V857" s="8"/>
    </row>
    <row r="858" spans="1:22" x14ac:dyDescent="0.2">
      <c r="A858" s="8"/>
      <c r="B858" s="8"/>
      <c r="C858" s="8"/>
      <c r="D858" s="8"/>
      <c r="E858" s="8"/>
      <c r="F858" s="8"/>
      <c r="G858" s="8"/>
      <c r="H858" s="8"/>
      <c r="I858" s="8"/>
      <c r="J858" s="8"/>
      <c r="K858" s="8"/>
      <c r="L858" s="8"/>
      <c r="M858" s="8"/>
      <c r="N858" s="8"/>
      <c r="O858" s="8"/>
      <c r="P858" s="8"/>
      <c r="Q858" s="8"/>
      <c r="R858" s="8"/>
      <c r="S858" s="8"/>
      <c r="T858" s="8"/>
      <c r="U858" s="8"/>
      <c r="V858" s="8"/>
    </row>
    <row r="859" spans="1:22" x14ac:dyDescent="0.2">
      <c r="A859" s="8"/>
      <c r="B859" s="8"/>
      <c r="C859" s="8"/>
      <c r="D859" s="8"/>
      <c r="E859" s="8"/>
      <c r="F859" s="8"/>
      <c r="G859" s="8"/>
      <c r="H859" s="8"/>
      <c r="I859" s="8"/>
      <c r="J859" s="8"/>
      <c r="K859" s="8"/>
      <c r="L859" s="8"/>
      <c r="M859" s="8"/>
      <c r="N859" s="8"/>
      <c r="O859" s="8"/>
      <c r="P859" s="8"/>
      <c r="Q859" s="8"/>
      <c r="R859" s="8"/>
      <c r="S859" s="8"/>
      <c r="T859" s="8"/>
      <c r="U859" s="8"/>
      <c r="V859" s="8"/>
    </row>
    <row r="860" spans="1:22" x14ac:dyDescent="0.2">
      <c r="A860" s="8"/>
      <c r="B860" s="8"/>
      <c r="C860" s="8"/>
      <c r="D860" s="8"/>
      <c r="E860" s="8"/>
      <c r="F860" s="8"/>
      <c r="G860" s="8"/>
      <c r="H860" s="8"/>
      <c r="I860" s="8"/>
      <c r="J860" s="8"/>
      <c r="K860" s="8"/>
      <c r="L860" s="8"/>
      <c r="M860" s="8"/>
      <c r="N860" s="8"/>
      <c r="O860" s="8"/>
      <c r="P860" s="8"/>
      <c r="Q860" s="8"/>
      <c r="R860" s="8"/>
      <c r="S860" s="8"/>
      <c r="T860" s="8"/>
      <c r="U860" s="8"/>
      <c r="V860" s="8"/>
    </row>
    <row r="861" spans="1:22" x14ac:dyDescent="0.2">
      <c r="A861" s="8"/>
      <c r="B861" s="8"/>
      <c r="C861" s="8"/>
      <c r="D861" s="8"/>
      <c r="E861" s="8"/>
      <c r="F861" s="8"/>
      <c r="G861" s="8"/>
      <c r="H861" s="8"/>
      <c r="I861" s="8"/>
      <c r="J861" s="8"/>
      <c r="K861" s="8"/>
      <c r="L861" s="8"/>
      <c r="M861" s="8"/>
      <c r="N861" s="8"/>
      <c r="O861" s="8"/>
      <c r="P861" s="8"/>
      <c r="Q861" s="8"/>
      <c r="R861" s="8"/>
      <c r="S861" s="8"/>
      <c r="T861" s="8"/>
      <c r="U861" s="8"/>
      <c r="V861" s="8"/>
    </row>
    <row r="862" spans="1:22" x14ac:dyDescent="0.2">
      <c r="A862" s="8"/>
      <c r="B862" s="8"/>
      <c r="C862" s="8"/>
      <c r="D862" s="8"/>
      <c r="E862" s="8"/>
      <c r="F862" s="8"/>
      <c r="G862" s="8"/>
      <c r="H862" s="8"/>
      <c r="I862" s="8"/>
      <c r="J862" s="8"/>
      <c r="K862" s="8"/>
      <c r="L862" s="8"/>
      <c r="M862" s="8"/>
      <c r="N862" s="8"/>
      <c r="O862" s="8"/>
      <c r="P862" s="8"/>
      <c r="Q862" s="8"/>
      <c r="R862" s="8"/>
      <c r="S862" s="8"/>
      <c r="T862" s="8"/>
      <c r="U862" s="8"/>
      <c r="V862" s="8"/>
    </row>
    <row r="863" spans="1:22" x14ac:dyDescent="0.2">
      <c r="A863" s="8"/>
      <c r="B863" s="8"/>
      <c r="C863" s="8"/>
      <c r="D863" s="8"/>
      <c r="E863" s="8"/>
      <c r="F863" s="8"/>
      <c r="G863" s="8"/>
      <c r="H863" s="8"/>
      <c r="I863" s="8"/>
      <c r="J863" s="8"/>
      <c r="K863" s="8"/>
      <c r="L863" s="8"/>
      <c r="M863" s="8"/>
      <c r="N863" s="8"/>
      <c r="O863" s="8"/>
      <c r="P863" s="8"/>
      <c r="Q863" s="8"/>
      <c r="R863" s="8"/>
      <c r="S863" s="8"/>
      <c r="T863" s="8"/>
      <c r="U863" s="8"/>
      <c r="V863" s="8"/>
    </row>
    <row r="864" spans="1:22" x14ac:dyDescent="0.2">
      <c r="A864" s="8"/>
      <c r="B864" s="8"/>
      <c r="C864" s="8"/>
      <c r="D864" s="8"/>
      <c r="E864" s="8"/>
      <c r="F864" s="8"/>
      <c r="G864" s="8"/>
      <c r="H864" s="8"/>
      <c r="I864" s="8"/>
      <c r="J864" s="8"/>
      <c r="K864" s="8"/>
      <c r="L864" s="8"/>
      <c r="M864" s="8"/>
      <c r="N864" s="8"/>
      <c r="O864" s="8"/>
      <c r="P864" s="8"/>
      <c r="Q864" s="8"/>
      <c r="R864" s="8"/>
      <c r="S864" s="8"/>
      <c r="T864" s="8"/>
      <c r="U864" s="8"/>
      <c r="V864" s="8"/>
    </row>
    <row r="865" spans="1:22" x14ac:dyDescent="0.2">
      <c r="A865" s="8"/>
      <c r="B865" s="8"/>
      <c r="C865" s="8"/>
      <c r="D865" s="8"/>
      <c r="E865" s="8"/>
      <c r="F865" s="8"/>
      <c r="G865" s="8"/>
      <c r="H865" s="8"/>
      <c r="I865" s="8"/>
      <c r="J865" s="8"/>
      <c r="K865" s="8"/>
      <c r="L865" s="8"/>
      <c r="M865" s="8"/>
      <c r="N865" s="8"/>
      <c r="O865" s="8"/>
      <c r="P865" s="8"/>
      <c r="Q865" s="8"/>
      <c r="R865" s="8"/>
      <c r="S865" s="8"/>
      <c r="T865" s="8"/>
      <c r="U865" s="8"/>
      <c r="V865" s="8"/>
    </row>
    <row r="866" spans="1:22" x14ac:dyDescent="0.2">
      <c r="A866" s="8"/>
      <c r="B866" s="8"/>
      <c r="C866" s="8"/>
      <c r="D866" s="8"/>
      <c r="E866" s="8"/>
      <c r="F866" s="8"/>
      <c r="G866" s="8"/>
      <c r="H866" s="8"/>
      <c r="I866" s="8"/>
      <c r="J866" s="8"/>
      <c r="K866" s="8"/>
      <c r="L866" s="8"/>
      <c r="M866" s="8"/>
      <c r="N866" s="8"/>
      <c r="O866" s="8"/>
      <c r="P866" s="8"/>
      <c r="Q866" s="8"/>
      <c r="R866" s="8"/>
      <c r="S866" s="8"/>
      <c r="T866" s="8"/>
      <c r="U866" s="8"/>
      <c r="V866" s="8"/>
    </row>
    <row r="867" spans="1:22" x14ac:dyDescent="0.2">
      <c r="A867" s="8"/>
      <c r="B867" s="8"/>
      <c r="C867" s="8"/>
      <c r="D867" s="8"/>
      <c r="E867" s="8"/>
      <c r="F867" s="8"/>
      <c r="G867" s="8"/>
      <c r="H867" s="8"/>
      <c r="I867" s="8"/>
      <c r="J867" s="8"/>
      <c r="K867" s="8"/>
      <c r="L867" s="8"/>
      <c r="M867" s="8"/>
      <c r="N867" s="8"/>
      <c r="O867" s="8"/>
      <c r="P867" s="8"/>
      <c r="Q867" s="8"/>
      <c r="R867" s="8"/>
      <c r="S867" s="8"/>
      <c r="T867" s="8"/>
      <c r="U867" s="8"/>
      <c r="V867" s="8"/>
    </row>
    <row r="868" spans="1:22" x14ac:dyDescent="0.2">
      <c r="A868" s="8"/>
      <c r="B868" s="8"/>
      <c r="C868" s="8"/>
      <c r="D868" s="8"/>
      <c r="E868" s="8"/>
      <c r="F868" s="8"/>
      <c r="G868" s="8"/>
      <c r="H868" s="8"/>
      <c r="I868" s="8"/>
      <c r="J868" s="8"/>
      <c r="K868" s="8"/>
      <c r="L868" s="8"/>
      <c r="M868" s="8"/>
      <c r="N868" s="8"/>
      <c r="O868" s="8"/>
      <c r="P868" s="8"/>
      <c r="Q868" s="8"/>
      <c r="R868" s="8"/>
      <c r="S868" s="8"/>
      <c r="T868" s="8"/>
      <c r="U868" s="8"/>
      <c r="V868" s="8"/>
    </row>
    <row r="869" spans="1:22" x14ac:dyDescent="0.2">
      <c r="A869" s="8"/>
      <c r="B869" s="8"/>
      <c r="C869" s="8"/>
      <c r="D869" s="8"/>
      <c r="E869" s="8"/>
      <c r="F869" s="8"/>
      <c r="G869" s="8"/>
      <c r="H869" s="8"/>
      <c r="I869" s="8"/>
      <c r="J869" s="8"/>
      <c r="K869" s="8"/>
      <c r="L869" s="8"/>
      <c r="M869" s="8"/>
      <c r="N869" s="8"/>
      <c r="O869" s="8"/>
      <c r="P869" s="8"/>
      <c r="Q869" s="8"/>
      <c r="R869" s="8"/>
      <c r="S869" s="8"/>
      <c r="T869" s="8"/>
      <c r="U869" s="8"/>
      <c r="V869" s="8"/>
    </row>
    <row r="870" spans="1:22" x14ac:dyDescent="0.2">
      <c r="A870" s="8"/>
      <c r="B870" s="8"/>
      <c r="C870" s="8"/>
      <c r="D870" s="8"/>
      <c r="E870" s="8"/>
      <c r="F870" s="8"/>
      <c r="G870" s="8"/>
      <c r="H870" s="8"/>
      <c r="I870" s="8"/>
      <c r="J870" s="8"/>
      <c r="K870" s="8"/>
      <c r="L870" s="8"/>
      <c r="M870" s="8"/>
      <c r="N870" s="8"/>
      <c r="O870" s="8"/>
      <c r="P870" s="8"/>
      <c r="Q870" s="8"/>
      <c r="R870" s="8"/>
      <c r="S870" s="8"/>
      <c r="T870" s="8"/>
      <c r="U870" s="8"/>
      <c r="V870" s="8"/>
    </row>
    <row r="871" spans="1:22" x14ac:dyDescent="0.2">
      <c r="A871" s="8"/>
      <c r="B871" s="8"/>
      <c r="C871" s="8"/>
      <c r="D871" s="8"/>
      <c r="E871" s="8"/>
      <c r="F871" s="8"/>
      <c r="G871" s="8"/>
      <c r="H871" s="8"/>
      <c r="I871" s="8"/>
      <c r="J871" s="8"/>
      <c r="K871" s="8"/>
      <c r="L871" s="8"/>
      <c r="M871" s="8"/>
      <c r="N871" s="8"/>
      <c r="O871" s="8"/>
      <c r="P871" s="8"/>
      <c r="Q871" s="8"/>
      <c r="R871" s="8"/>
      <c r="S871" s="8"/>
      <c r="T871" s="8"/>
      <c r="U871" s="8"/>
      <c r="V871" s="8"/>
    </row>
    <row r="872" spans="1:22" x14ac:dyDescent="0.2">
      <c r="A872" s="8"/>
      <c r="B872" s="8"/>
      <c r="C872" s="8"/>
      <c r="D872" s="8"/>
      <c r="E872" s="8"/>
      <c r="F872" s="8"/>
      <c r="G872" s="8"/>
      <c r="H872" s="8"/>
      <c r="I872" s="8"/>
      <c r="J872" s="8"/>
      <c r="K872" s="8"/>
      <c r="L872" s="8"/>
      <c r="M872" s="8"/>
      <c r="N872" s="8"/>
      <c r="O872" s="8"/>
      <c r="P872" s="8"/>
      <c r="Q872" s="8"/>
      <c r="R872" s="8"/>
      <c r="S872" s="8"/>
      <c r="T872" s="8"/>
      <c r="U872" s="8"/>
      <c r="V872" s="8"/>
    </row>
    <row r="873" spans="1:22" x14ac:dyDescent="0.2">
      <c r="A873" s="8"/>
      <c r="B873" s="8"/>
      <c r="C873" s="8"/>
      <c r="D873" s="8"/>
      <c r="E873" s="8"/>
      <c r="F873" s="8"/>
      <c r="G873" s="8"/>
      <c r="H873" s="8"/>
      <c r="I873" s="8"/>
      <c r="J873" s="8"/>
      <c r="K873" s="8"/>
      <c r="L873" s="8"/>
      <c r="M873" s="8"/>
      <c r="N873" s="8"/>
      <c r="O873" s="8"/>
      <c r="P873" s="8"/>
      <c r="Q873" s="8"/>
      <c r="R873" s="8"/>
      <c r="S873" s="8"/>
      <c r="T873" s="8"/>
      <c r="U873" s="8"/>
      <c r="V873" s="8"/>
    </row>
    <row r="874" spans="1:22" x14ac:dyDescent="0.2">
      <c r="A874" s="8"/>
      <c r="B874" s="8"/>
      <c r="C874" s="8"/>
      <c r="D874" s="8"/>
      <c r="E874" s="8"/>
      <c r="F874" s="8"/>
      <c r="G874" s="8"/>
      <c r="H874" s="8"/>
      <c r="I874" s="8"/>
      <c r="J874" s="8"/>
      <c r="K874" s="8"/>
      <c r="L874" s="8"/>
      <c r="M874" s="8"/>
      <c r="N874" s="8"/>
      <c r="O874" s="8"/>
      <c r="P874" s="8"/>
      <c r="Q874" s="8"/>
      <c r="R874" s="8"/>
      <c r="S874" s="8"/>
      <c r="T874" s="8"/>
      <c r="U874" s="8"/>
      <c r="V874" s="8"/>
    </row>
    <row r="875" spans="1:22" x14ac:dyDescent="0.2">
      <c r="A875" s="8"/>
      <c r="B875" s="8"/>
      <c r="C875" s="8"/>
      <c r="D875" s="8"/>
      <c r="E875" s="8"/>
      <c r="F875" s="8"/>
      <c r="G875" s="8"/>
      <c r="H875" s="8"/>
      <c r="I875" s="8"/>
      <c r="J875" s="8"/>
      <c r="K875" s="8"/>
      <c r="L875" s="8"/>
      <c r="M875" s="8"/>
      <c r="N875" s="8"/>
      <c r="O875" s="8"/>
      <c r="P875" s="8"/>
      <c r="Q875" s="8"/>
      <c r="R875" s="8"/>
      <c r="S875" s="8"/>
      <c r="T875" s="8"/>
      <c r="U875" s="8"/>
      <c r="V875" s="8"/>
    </row>
    <row r="876" spans="1:22" x14ac:dyDescent="0.2">
      <c r="A876" s="8"/>
      <c r="B876" s="8"/>
      <c r="C876" s="8"/>
      <c r="D876" s="8"/>
      <c r="E876" s="8"/>
      <c r="F876" s="8"/>
      <c r="G876" s="8"/>
      <c r="H876" s="8"/>
      <c r="I876" s="8"/>
      <c r="J876" s="8"/>
      <c r="K876" s="8"/>
      <c r="L876" s="8"/>
      <c r="M876" s="8"/>
      <c r="N876" s="8"/>
      <c r="O876" s="8"/>
      <c r="P876" s="8"/>
      <c r="Q876" s="8"/>
      <c r="R876" s="8"/>
      <c r="S876" s="8"/>
      <c r="T876" s="8"/>
      <c r="U876" s="8"/>
      <c r="V876" s="8"/>
    </row>
    <row r="877" spans="1:22" x14ac:dyDescent="0.2">
      <c r="A877" s="8"/>
      <c r="B877" s="8"/>
      <c r="C877" s="8"/>
      <c r="D877" s="8"/>
      <c r="E877" s="8"/>
      <c r="F877" s="8"/>
      <c r="G877" s="8"/>
      <c r="H877" s="8"/>
      <c r="I877" s="8"/>
      <c r="J877" s="8"/>
      <c r="K877" s="8"/>
      <c r="L877" s="8"/>
      <c r="M877" s="8"/>
      <c r="N877" s="8"/>
      <c r="O877" s="8"/>
      <c r="P877" s="8"/>
      <c r="Q877" s="8"/>
      <c r="R877" s="8"/>
      <c r="S877" s="8"/>
      <c r="T877" s="8"/>
      <c r="U877" s="8"/>
      <c r="V877" s="8"/>
    </row>
    <row r="878" spans="1:22" x14ac:dyDescent="0.2">
      <c r="A878" s="8"/>
      <c r="B878" s="8"/>
      <c r="C878" s="8"/>
      <c r="D878" s="8"/>
      <c r="E878" s="8"/>
      <c r="F878" s="8"/>
      <c r="G878" s="8"/>
      <c r="H878" s="8"/>
      <c r="I878" s="8"/>
      <c r="J878" s="8"/>
      <c r="K878" s="8"/>
      <c r="L878" s="8"/>
      <c r="M878" s="8"/>
      <c r="N878" s="8"/>
      <c r="O878" s="8"/>
      <c r="P878" s="8"/>
      <c r="Q878" s="8"/>
      <c r="R878" s="8"/>
      <c r="S878" s="8"/>
      <c r="T878" s="8"/>
      <c r="U878" s="8"/>
      <c r="V878" s="8"/>
    </row>
    <row r="879" spans="1:22" x14ac:dyDescent="0.2">
      <c r="A879" s="8"/>
      <c r="B879" s="8"/>
      <c r="C879" s="8"/>
      <c r="D879" s="8"/>
      <c r="E879" s="8"/>
      <c r="F879" s="8"/>
      <c r="G879" s="8"/>
      <c r="H879" s="8"/>
      <c r="I879" s="8"/>
      <c r="J879" s="8"/>
      <c r="K879" s="8"/>
      <c r="L879" s="8"/>
      <c r="M879" s="8"/>
      <c r="N879" s="8"/>
      <c r="O879" s="8"/>
      <c r="P879" s="8"/>
      <c r="Q879" s="8"/>
      <c r="R879" s="8"/>
      <c r="S879" s="8"/>
      <c r="T879" s="8"/>
      <c r="U879" s="8"/>
      <c r="V879" s="8"/>
    </row>
    <row r="880" spans="1:22" x14ac:dyDescent="0.2">
      <c r="A880" s="8"/>
      <c r="B880" s="8"/>
      <c r="C880" s="8"/>
      <c r="D880" s="8"/>
      <c r="E880" s="8"/>
      <c r="F880" s="8"/>
      <c r="G880" s="8"/>
      <c r="H880" s="8"/>
      <c r="I880" s="8"/>
      <c r="J880" s="8"/>
      <c r="K880" s="8"/>
      <c r="L880" s="8"/>
      <c r="M880" s="8"/>
      <c r="N880" s="8"/>
      <c r="O880" s="8"/>
      <c r="P880" s="8"/>
      <c r="Q880" s="8"/>
      <c r="R880" s="8"/>
      <c r="S880" s="8"/>
      <c r="T880" s="8"/>
      <c r="U880" s="8"/>
      <c r="V880" s="8"/>
    </row>
    <row r="881" spans="1:22" x14ac:dyDescent="0.2">
      <c r="A881" s="8"/>
      <c r="B881" s="8"/>
      <c r="C881" s="8"/>
      <c r="D881" s="8"/>
      <c r="E881" s="8"/>
      <c r="F881" s="8"/>
      <c r="G881" s="8"/>
      <c r="H881" s="8"/>
      <c r="I881" s="8"/>
      <c r="J881" s="8"/>
      <c r="K881" s="8"/>
      <c r="L881" s="8"/>
      <c r="M881" s="8"/>
      <c r="N881" s="8"/>
      <c r="O881" s="8"/>
      <c r="P881" s="8"/>
      <c r="Q881" s="8"/>
      <c r="R881" s="8"/>
      <c r="S881" s="8"/>
      <c r="T881" s="8"/>
      <c r="U881" s="8"/>
      <c r="V881" s="8"/>
    </row>
    <row r="882" spans="1:22" x14ac:dyDescent="0.2">
      <c r="A882" s="8"/>
      <c r="B882" s="8"/>
      <c r="C882" s="8"/>
      <c r="D882" s="8"/>
      <c r="E882" s="8"/>
      <c r="F882" s="8"/>
      <c r="G882" s="8"/>
      <c r="H882" s="8"/>
      <c r="I882" s="8"/>
      <c r="J882" s="8"/>
      <c r="K882" s="8"/>
      <c r="L882" s="8"/>
      <c r="M882" s="8"/>
      <c r="N882" s="8"/>
      <c r="O882" s="8"/>
      <c r="P882" s="8"/>
      <c r="Q882" s="8"/>
      <c r="R882" s="8"/>
      <c r="S882" s="8"/>
      <c r="T882" s="8"/>
      <c r="U882" s="8"/>
      <c r="V882" s="8"/>
    </row>
    <row r="883" spans="1:22" x14ac:dyDescent="0.2">
      <c r="A883" s="8"/>
      <c r="B883" s="8"/>
      <c r="C883" s="8"/>
      <c r="D883" s="8"/>
      <c r="E883" s="8"/>
      <c r="F883" s="8"/>
      <c r="G883" s="8"/>
      <c r="H883" s="8"/>
      <c r="I883" s="8"/>
      <c r="J883" s="8"/>
      <c r="K883" s="8"/>
      <c r="L883" s="8"/>
      <c r="M883" s="8"/>
      <c r="N883" s="8"/>
      <c r="O883" s="8"/>
      <c r="P883" s="8"/>
      <c r="Q883" s="8"/>
      <c r="R883" s="8"/>
      <c r="S883" s="8"/>
      <c r="T883" s="8"/>
      <c r="U883" s="8"/>
      <c r="V883" s="8"/>
    </row>
    <row r="884" spans="1:22" x14ac:dyDescent="0.2">
      <c r="A884" s="8"/>
      <c r="B884" s="8"/>
      <c r="C884" s="8"/>
      <c r="D884" s="8"/>
      <c r="E884" s="8"/>
      <c r="F884" s="8"/>
      <c r="G884" s="8"/>
      <c r="H884" s="8"/>
      <c r="I884" s="8"/>
      <c r="J884" s="8"/>
      <c r="K884" s="8"/>
      <c r="L884" s="8"/>
      <c r="M884" s="8"/>
      <c r="N884" s="8"/>
      <c r="O884" s="8"/>
      <c r="P884" s="8"/>
      <c r="Q884" s="8"/>
      <c r="R884" s="8"/>
      <c r="S884" s="8"/>
      <c r="T884" s="8"/>
      <c r="U884" s="8"/>
      <c r="V884" s="8"/>
    </row>
    <row r="885" spans="1:22" x14ac:dyDescent="0.2">
      <c r="A885" s="8"/>
      <c r="B885" s="8"/>
      <c r="C885" s="8"/>
      <c r="D885" s="8"/>
      <c r="E885" s="8"/>
      <c r="F885" s="8"/>
      <c r="G885" s="8"/>
      <c r="H885" s="8"/>
      <c r="I885" s="8"/>
      <c r="J885" s="8"/>
      <c r="K885" s="8"/>
      <c r="L885" s="8"/>
      <c r="M885" s="8"/>
      <c r="N885" s="8"/>
      <c r="O885" s="8"/>
      <c r="P885" s="8"/>
      <c r="Q885" s="8"/>
      <c r="R885" s="8"/>
      <c r="S885" s="8"/>
      <c r="T885" s="8"/>
      <c r="U885" s="8"/>
      <c r="V885" s="8"/>
    </row>
    <row r="886" spans="1:22" x14ac:dyDescent="0.2">
      <c r="A886" s="8"/>
      <c r="B886" s="8"/>
      <c r="C886" s="8"/>
      <c r="D886" s="8"/>
      <c r="E886" s="8"/>
      <c r="F886" s="8"/>
      <c r="G886" s="8"/>
      <c r="H886" s="8"/>
      <c r="I886" s="8"/>
      <c r="J886" s="8"/>
      <c r="K886" s="8"/>
      <c r="L886" s="8"/>
      <c r="M886" s="8"/>
      <c r="N886" s="8"/>
      <c r="O886" s="8"/>
      <c r="P886" s="8"/>
      <c r="Q886" s="8"/>
      <c r="R886" s="8"/>
      <c r="S886" s="8"/>
      <c r="T886" s="8"/>
      <c r="U886" s="8"/>
      <c r="V886" s="8"/>
    </row>
    <row r="887" spans="1:22" x14ac:dyDescent="0.2">
      <c r="A887" s="8"/>
      <c r="B887" s="8"/>
      <c r="C887" s="8"/>
      <c r="D887" s="8"/>
      <c r="E887" s="8"/>
      <c r="F887" s="8"/>
      <c r="G887" s="8"/>
      <c r="H887" s="8"/>
      <c r="I887" s="8"/>
      <c r="J887" s="8"/>
      <c r="K887" s="8"/>
      <c r="L887" s="8"/>
      <c r="M887" s="8"/>
      <c r="N887" s="8"/>
      <c r="O887" s="8"/>
      <c r="P887" s="8"/>
      <c r="Q887" s="8"/>
      <c r="R887" s="8"/>
      <c r="S887" s="8"/>
      <c r="T887" s="8"/>
      <c r="U887" s="8"/>
      <c r="V887" s="8"/>
    </row>
    <row r="888" spans="1:22" x14ac:dyDescent="0.2">
      <c r="A888" s="8"/>
      <c r="B888" s="8"/>
      <c r="C888" s="8"/>
      <c r="D888" s="8"/>
      <c r="E888" s="8"/>
      <c r="F888" s="8"/>
      <c r="G888" s="8"/>
      <c r="H888" s="8"/>
      <c r="I888" s="8"/>
      <c r="J888" s="8"/>
      <c r="K888" s="8"/>
      <c r="L888" s="8"/>
      <c r="M888" s="8"/>
      <c r="N888" s="8"/>
      <c r="O888" s="8"/>
      <c r="P888" s="8"/>
      <c r="Q888" s="8"/>
      <c r="R888" s="8"/>
      <c r="S888" s="8"/>
      <c r="T888" s="8"/>
      <c r="U888" s="8"/>
      <c r="V888" s="8"/>
    </row>
    <row r="889" spans="1:22" x14ac:dyDescent="0.2">
      <c r="A889" s="8"/>
      <c r="B889" s="8"/>
      <c r="C889" s="8"/>
      <c r="D889" s="8"/>
      <c r="E889" s="8"/>
      <c r="F889" s="8"/>
      <c r="G889" s="8"/>
      <c r="H889" s="8"/>
      <c r="I889" s="8"/>
      <c r="J889" s="8"/>
      <c r="K889" s="8"/>
      <c r="L889" s="8"/>
      <c r="M889" s="8"/>
      <c r="N889" s="8"/>
      <c r="O889" s="8"/>
      <c r="P889" s="8"/>
      <c r="Q889" s="8"/>
      <c r="R889" s="8"/>
      <c r="S889" s="8"/>
      <c r="T889" s="8"/>
      <c r="U889" s="8"/>
      <c r="V889" s="8"/>
    </row>
    <row r="890" spans="1:22" x14ac:dyDescent="0.2">
      <c r="A890" s="8"/>
      <c r="B890" s="8"/>
      <c r="C890" s="8"/>
      <c r="D890" s="8"/>
      <c r="E890" s="8"/>
      <c r="F890" s="8"/>
      <c r="G890" s="8"/>
      <c r="H890" s="8"/>
      <c r="I890" s="8"/>
      <c r="J890" s="8"/>
      <c r="K890" s="8"/>
      <c r="L890" s="8"/>
      <c r="M890" s="8"/>
      <c r="N890" s="8"/>
      <c r="O890" s="8"/>
      <c r="P890" s="8"/>
      <c r="Q890" s="8"/>
      <c r="R890" s="8"/>
      <c r="S890" s="8"/>
      <c r="T890" s="8"/>
      <c r="U890" s="8"/>
      <c r="V890" s="8"/>
    </row>
    <row r="891" spans="1:22" x14ac:dyDescent="0.2">
      <c r="A891" s="8"/>
      <c r="B891" s="8"/>
      <c r="C891" s="8"/>
      <c r="D891" s="8"/>
      <c r="E891" s="8"/>
      <c r="F891" s="8"/>
      <c r="G891" s="8"/>
      <c r="H891" s="8"/>
      <c r="I891" s="8"/>
      <c r="J891" s="8"/>
      <c r="K891" s="8"/>
      <c r="L891" s="8"/>
      <c r="M891" s="8"/>
      <c r="N891" s="8"/>
      <c r="O891" s="8"/>
      <c r="P891" s="8"/>
      <c r="Q891" s="8"/>
      <c r="R891" s="8"/>
      <c r="S891" s="8"/>
      <c r="T891" s="8"/>
      <c r="U891" s="8"/>
      <c r="V891" s="8"/>
    </row>
    <row r="892" spans="1:22" x14ac:dyDescent="0.2">
      <c r="A892" s="8"/>
      <c r="B892" s="8"/>
      <c r="C892" s="8"/>
      <c r="D892" s="8"/>
      <c r="E892" s="8"/>
      <c r="F892" s="8"/>
      <c r="G892" s="8"/>
      <c r="H892" s="8"/>
      <c r="I892" s="8"/>
      <c r="J892" s="8"/>
      <c r="K892" s="8"/>
      <c r="L892" s="8"/>
      <c r="M892" s="8"/>
      <c r="N892" s="8"/>
      <c r="O892" s="8"/>
      <c r="P892" s="8"/>
      <c r="Q892" s="8"/>
      <c r="R892" s="8"/>
      <c r="S892" s="8"/>
      <c r="T892" s="8"/>
      <c r="U892" s="8"/>
      <c r="V892" s="8"/>
    </row>
    <row r="893" spans="1:22" x14ac:dyDescent="0.2">
      <c r="A893" s="8"/>
      <c r="B893" s="8"/>
      <c r="C893" s="8"/>
      <c r="D893" s="8"/>
      <c r="E893" s="8"/>
      <c r="F893" s="8"/>
      <c r="G893" s="8"/>
      <c r="H893" s="8"/>
      <c r="I893" s="8"/>
      <c r="J893" s="8"/>
      <c r="K893" s="8"/>
      <c r="L893" s="8"/>
      <c r="M893" s="8"/>
      <c r="N893" s="8"/>
      <c r="O893" s="8"/>
      <c r="P893" s="8"/>
      <c r="Q893" s="8"/>
      <c r="R893" s="8"/>
      <c r="S893" s="8"/>
      <c r="T893" s="8"/>
      <c r="U893" s="8"/>
      <c r="V893" s="8"/>
    </row>
    <row r="894" spans="1:22" x14ac:dyDescent="0.2">
      <c r="A894" s="8"/>
      <c r="B894" s="8"/>
      <c r="C894" s="8"/>
      <c r="D894" s="8"/>
      <c r="E894" s="8"/>
      <c r="F894" s="8"/>
      <c r="G894" s="8"/>
      <c r="H894" s="8"/>
      <c r="I894" s="8"/>
      <c r="J894" s="8"/>
      <c r="K894" s="8"/>
      <c r="L894" s="8"/>
      <c r="M894" s="8"/>
      <c r="N894" s="8"/>
      <c r="O894" s="8"/>
      <c r="P894" s="8"/>
      <c r="Q894" s="8"/>
      <c r="R894" s="8"/>
      <c r="S894" s="8"/>
      <c r="T894" s="8"/>
      <c r="U894" s="8"/>
      <c r="V894" s="8"/>
    </row>
    <row r="895" spans="1:22" x14ac:dyDescent="0.2">
      <c r="A895" s="8"/>
      <c r="B895" s="8"/>
      <c r="C895" s="8"/>
      <c r="D895" s="8"/>
      <c r="E895" s="8"/>
      <c r="F895" s="8"/>
      <c r="G895" s="8"/>
      <c r="H895" s="8"/>
      <c r="I895" s="8"/>
      <c r="J895" s="8"/>
      <c r="K895" s="8"/>
      <c r="L895" s="8"/>
      <c r="M895" s="8"/>
      <c r="N895" s="8"/>
      <c r="O895" s="8"/>
      <c r="P895" s="8"/>
      <c r="Q895" s="8"/>
      <c r="R895" s="8"/>
      <c r="S895" s="8"/>
      <c r="T895" s="8"/>
      <c r="U895" s="8"/>
      <c r="V895" s="8"/>
    </row>
    <row r="896" spans="1:22" x14ac:dyDescent="0.2">
      <c r="A896" s="8"/>
      <c r="B896" s="8"/>
      <c r="C896" s="8"/>
      <c r="D896" s="8"/>
      <c r="E896" s="8"/>
      <c r="F896" s="8"/>
      <c r="G896" s="8"/>
      <c r="H896" s="8"/>
      <c r="I896" s="8"/>
      <c r="J896" s="8"/>
      <c r="K896" s="8"/>
      <c r="L896" s="8"/>
      <c r="M896" s="8"/>
      <c r="N896" s="8"/>
      <c r="O896" s="8"/>
      <c r="P896" s="8"/>
      <c r="Q896" s="8"/>
      <c r="R896" s="8"/>
      <c r="S896" s="8"/>
      <c r="T896" s="8"/>
      <c r="U896" s="8"/>
      <c r="V896" s="8"/>
    </row>
    <row r="897" spans="1:22" x14ac:dyDescent="0.2">
      <c r="A897" s="8"/>
      <c r="B897" s="8"/>
      <c r="C897" s="8"/>
      <c r="D897" s="8"/>
      <c r="E897" s="8"/>
      <c r="F897" s="8"/>
      <c r="G897" s="8"/>
      <c r="H897" s="8"/>
      <c r="I897" s="8"/>
      <c r="J897" s="8"/>
      <c r="K897" s="8"/>
      <c r="L897" s="8"/>
      <c r="M897" s="8"/>
      <c r="N897" s="8"/>
      <c r="O897" s="8"/>
      <c r="P897" s="8"/>
      <c r="Q897" s="8"/>
      <c r="R897" s="8"/>
      <c r="S897" s="8"/>
      <c r="T897" s="8"/>
      <c r="U897" s="8"/>
      <c r="V897" s="8"/>
    </row>
    <row r="898" spans="1:22" x14ac:dyDescent="0.2">
      <c r="A898" s="8"/>
      <c r="B898" s="8"/>
      <c r="C898" s="8"/>
      <c r="D898" s="8"/>
      <c r="E898" s="8"/>
      <c r="F898" s="8"/>
      <c r="G898" s="8"/>
      <c r="H898" s="8"/>
      <c r="I898" s="8"/>
      <c r="J898" s="8"/>
      <c r="K898" s="8"/>
      <c r="L898" s="8"/>
      <c r="M898" s="8"/>
      <c r="N898" s="8"/>
      <c r="O898" s="8"/>
      <c r="P898" s="8"/>
      <c r="Q898" s="8"/>
      <c r="R898" s="8"/>
      <c r="S898" s="8"/>
      <c r="T898" s="8"/>
      <c r="U898" s="8"/>
      <c r="V898" s="8"/>
    </row>
    <row r="899" spans="1:22" x14ac:dyDescent="0.2">
      <c r="A899" s="8"/>
      <c r="B899" s="8"/>
      <c r="C899" s="8"/>
      <c r="D899" s="8"/>
      <c r="E899" s="8"/>
      <c r="F899" s="8"/>
      <c r="G899" s="8"/>
      <c r="H899" s="8"/>
      <c r="I899" s="8"/>
      <c r="J899" s="8"/>
      <c r="K899" s="8"/>
      <c r="L899" s="8"/>
      <c r="M899" s="8"/>
      <c r="N899" s="8"/>
      <c r="O899" s="8"/>
      <c r="P899" s="8"/>
      <c r="Q899" s="8"/>
      <c r="R899" s="8"/>
      <c r="S899" s="8"/>
      <c r="T899" s="8"/>
      <c r="U899" s="8"/>
      <c r="V899" s="8"/>
    </row>
    <row r="900" spans="1:22" x14ac:dyDescent="0.2">
      <c r="A900" s="8"/>
      <c r="B900" s="8"/>
      <c r="C900" s="8"/>
      <c r="D900" s="8"/>
      <c r="E900" s="8"/>
      <c r="F900" s="8"/>
      <c r="G900" s="8"/>
      <c r="H900" s="8"/>
      <c r="I900" s="8"/>
      <c r="J900" s="8"/>
      <c r="K900" s="8"/>
      <c r="L900" s="8"/>
      <c r="M900" s="8"/>
      <c r="N900" s="8"/>
      <c r="O900" s="8"/>
      <c r="P900" s="8"/>
      <c r="Q900" s="8"/>
      <c r="R900" s="8"/>
      <c r="S900" s="8"/>
      <c r="T900" s="8"/>
      <c r="U900" s="8"/>
      <c r="V900" s="8"/>
    </row>
    <row r="901" spans="1:22" x14ac:dyDescent="0.2">
      <c r="A901" s="8"/>
      <c r="B901" s="8"/>
      <c r="C901" s="8"/>
      <c r="D901" s="8"/>
      <c r="E901" s="8"/>
      <c r="F901" s="8"/>
      <c r="G901" s="8"/>
      <c r="H901" s="8"/>
      <c r="I901" s="8"/>
      <c r="J901" s="8"/>
      <c r="K901" s="8"/>
      <c r="L901" s="8"/>
      <c r="M901" s="8"/>
      <c r="N901" s="8"/>
      <c r="O901" s="8"/>
      <c r="P901" s="8"/>
      <c r="Q901" s="8"/>
      <c r="R901" s="8"/>
      <c r="S901" s="8"/>
      <c r="T901" s="8"/>
      <c r="U901" s="8"/>
      <c r="V901" s="8"/>
    </row>
    <row r="902" spans="1:22" x14ac:dyDescent="0.2">
      <c r="A902" s="8"/>
      <c r="B902" s="8"/>
      <c r="C902" s="8"/>
      <c r="D902" s="8"/>
      <c r="E902" s="8"/>
      <c r="F902" s="8"/>
      <c r="G902" s="8"/>
      <c r="H902" s="8"/>
      <c r="I902" s="8"/>
      <c r="J902" s="8"/>
      <c r="K902" s="8"/>
      <c r="L902" s="8"/>
      <c r="M902" s="8"/>
      <c r="N902" s="8"/>
      <c r="O902" s="8"/>
      <c r="P902" s="8"/>
      <c r="Q902" s="8"/>
      <c r="R902" s="8"/>
      <c r="S902" s="8"/>
      <c r="T902" s="8"/>
      <c r="U902" s="8"/>
      <c r="V902" s="8"/>
    </row>
    <row r="903" spans="1:22" x14ac:dyDescent="0.2">
      <c r="A903" s="8"/>
      <c r="B903" s="8"/>
      <c r="C903" s="8"/>
      <c r="D903" s="8"/>
      <c r="E903" s="8"/>
      <c r="F903" s="8"/>
      <c r="G903" s="8"/>
      <c r="H903" s="8"/>
      <c r="I903" s="8"/>
      <c r="J903" s="8"/>
      <c r="K903" s="8"/>
      <c r="L903" s="8"/>
      <c r="M903" s="8"/>
      <c r="N903" s="8"/>
      <c r="O903" s="8"/>
      <c r="P903" s="8"/>
      <c r="Q903" s="8"/>
      <c r="R903" s="8"/>
      <c r="S903" s="8"/>
      <c r="T903" s="8"/>
      <c r="U903" s="8"/>
      <c r="V903" s="8"/>
    </row>
    <row r="904" spans="1:22" x14ac:dyDescent="0.2">
      <c r="A904" s="8"/>
      <c r="B904" s="8"/>
      <c r="C904" s="8"/>
      <c r="D904" s="8"/>
      <c r="E904" s="8"/>
      <c r="F904" s="8"/>
      <c r="G904" s="8"/>
      <c r="H904" s="8"/>
      <c r="I904" s="8"/>
      <c r="J904" s="8"/>
      <c r="K904" s="8"/>
      <c r="L904" s="8"/>
      <c r="M904" s="8"/>
      <c r="N904" s="8"/>
      <c r="O904" s="8"/>
      <c r="P904" s="8"/>
      <c r="Q904" s="8"/>
      <c r="R904" s="8"/>
      <c r="S904" s="8"/>
      <c r="T904" s="8"/>
      <c r="U904" s="8"/>
      <c r="V904" s="8"/>
    </row>
    <row r="905" spans="1:22" x14ac:dyDescent="0.2">
      <c r="A905" s="8"/>
      <c r="B905" s="8"/>
      <c r="C905" s="8"/>
      <c r="D905" s="8"/>
      <c r="E905" s="8"/>
      <c r="F905" s="8"/>
      <c r="G905" s="8"/>
      <c r="H905" s="8"/>
      <c r="I905" s="8"/>
      <c r="J905" s="8"/>
      <c r="K905" s="8"/>
      <c r="L905" s="8"/>
      <c r="M905" s="8"/>
      <c r="N905" s="8"/>
      <c r="O905" s="8"/>
      <c r="P905" s="8"/>
      <c r="Q905" s="8"/>
      <c r="R905" s="8"/>
      <c r="S905" s="8"/>
      <c r="T905" s="8"/>
      <c r="U905" s="8"/>
      <c r="V905" s="8"/>
    </row>
    <row r="906" spans="1:22" x14ac:dyDescent="0.2">
      <c r="A906" s="8"/>
      <c r="B906" s="8"/>
      <c r="C906" s="8"/>
      <c r="D906" s="8"/>
      <c r="E906" s="8"/>
      <c r="F906" s="8"/>
      <c r="G906" s="8"/>
      <c r="H906" s="8"/>
      <c r="I906" s="8"/>
      <c r="J906" s="8"/>
      <c r="K906" s="8"/>
      <c r="L906" s="8"/>
      <c r="M906" s="8"/>
      <c r="N906" s="8"/>
      <c r="O906" s="8"/>
      <c r="P906" s="8"/>
      <c r="Q906" s="8"/>
      <c r="R906" s="8"/>
      <c r="S906" s="8"/>
      <c r="T906" s="8"/>
      <c r="U906" s="8"/>
      <c r="V906" s="8"/>
    </row>
    <row r="907" spans="1:22" x14ac:dyDescent="0.2">
      <c r="A907" s="8"/>
      <c r="B907" s="8"/>
      <c r="C907" s="8"/>
      <c r="D907" s="8"/>
      <c r="E907" s="8"/>
      <c r="F907" s="8"/>
      <c r="G907" s="8"/>
      <c r="H907" s="8"/>
      <c r="I907" s="8"/>
      <c r="J907" s="8"/>
      <c r="K907" s="8"/>
      <c r="L907" s="8"/>
      <c r="M907" s="8"/>
      <c r="N907" s="8"/>
      <c r="O907" s="8"/>
      <c r="P907" s="8"/>
      <c r="Q907" s="8"/>
      <c r="R907" s="8"/>
      <c r="S907" s="8"/>
      <c r="T907" s="8"/>
      <c r="U907" s="8"/>
      <c r="V907" s="8"/>
    </row>
    <row r="908" spans="1:22" x14ac:dyDescent="0.2">
      <c r="A908" s="8"/>
      <c r="B908" s="8"/>
      <c r="C908" s="8"/>
      <c r="D908" s="8"/>
      <c r="E908" s="8"/>
      <c r="F908" s="8"/>
      <c r="G908" s="8"/>
      <c r="H908" s="8"/>
      <c r="I908" s="8"/>
      <c r="J908" s="8"/>
      <c r="K908" s="8"/>
      <c r="L908" s="8"/>
      <c r="M908" s="8"/>
      <c r="N908" s="8"/>
      <c r="O908" s="8"/>
      <c r="P908" s="8"/>
      <c r="Q908" s="8"/>
      <c r="R908" s="8"/>
      <c r="S908" s="8"/>
      <c r="T908" s="8"/>
      <c r="U908" s="8"/>
      <c r="V908" s="8"/>
    </row>
    <row r="909" spans="1:22" x14ac:dyDescent="0.2">
      <c r="A909" s="8"/>
      <c r="B909" s="8"/>
      <c r="C909" s="8"/>
      <c r="D909" s="8"/>
      <c r="E909" s="8"/>
      <c r="F909" s="8"/>
      <c r="G909" s="8"/>
      <c r="H909" s="8"/>
      <c r="I909" s="8"/>
      <c r="J909" s="8"/>
      <c r="K909" s="8"/>
      <c r="L909" s="8"/>
      <c r="M909" s="8"/>
      <c r="N909" s="8"/>
      <c r="O909" s="8"/>
      <c r="P909" s="8"/>
      <c r="Q909" s="8"/>
      <c r="R909" s="8"/>
      <c r="S909" s="8"/>
      <c r="T909" s="8"/>
      <c r="U909" s="8"/>
      <c r="V909" s="8"/>
    </row>
    <row r="910" spans="1:22" x14ac:dyDescent="0.2">
      <c r="A910" s="8"/>
      <c r="B910" s="8"/>
      <c r="C910" s="8"/>
      <c r="D910" s="8"/>
      <c r="E910" s="8"/>
      <c r="F910" s="8"/>
      <c r="G910" s="8"/>
      <c r="H910" s="8"/>
      <c r="I910" s="8"/>
      <c r="J910" s="8"/>
      <c r="K910" s="8"/>
      <c r="L910" s="8"/>
      <c r="M910" s="8"/>
      <c r="N910" s="8"/>
      <c r="O910" s="8"/>
      <c r="P910" s="8"/>
      <c r="Q910" s="8"/>
      <c r="R910" s="8"/>
      <c r="S910" s="8"/>
      <c r="T910" s="8"/>
      <c r="U910" s="8"/>
      <c r="V910" s="8"/>
    </row>
    <row r="911" spans="1:22" x14ac:dyDescent="0.2">
      <c r="A911" s="8"/>
      <c r="B911" s="8"/>
      <c r="C911" s="8"/>
      <c r="D911" s="8"/>
      <c r="E911" s="8"/>
      <c r="F911" s="8"/>
      <c r="G911" s="8"/>
      <c r="H911" s="8"/>
      <c r="I911" s="8"/>
      <c r="J911" s="8"/>
      <c r="K911" s="8"/>
      <c r="L911" s="8"/>
      <c r="M911" s="8"/>
      <c r="N911" s="8"/>
      <c r="O911" s="8"/>
      <c r="P911" s="8"/>
      <c r="Q911" s="8"/>
      <c r="R911" s="8"/>
      <c r="S911" s="8"/>
      <c r="T911" s="8"/>
      <c r="U911" s="8"/>
      <c r="V911" s="8"/>
    </row>
    <row r="912" spans="1:22" x14ac:dyDescent="0.2">
      <c r="A912" s="8"/>
      <c r="B912" s="8"/>
      <c r="C912" s="8"/>
      <c r="D912" s="8"/>
      <c r="E912" s="8"/>
      <c r="F912" s="8"/>
      <c r="G912" s="8"/>
      <c r="H912" s="8"/>
      <c r="I912" s="8"/>
      <c r="J912" s="8"/>
      <c r="K912" s="8"/>
      <c r="L912" s="8"/>
      <c r="M912" s="8"/>
      <c r="N912" s="8"/>
      <c r="O912" s="8"/>
      <c r="P912" s="8"/>
      <c r="Q912" s="8"/>
      <c r="R912" s="8"/>
      <c r="S912" s="8"/>
      <c r="T912" s="8"/>
      <c r="U912" s="8"/>
      <c r="V912" s="8"/>
    </row>
    <row r="913" spans="1:22" x14ac:dyDescent="0.2">
      <c r="A913" s="8"/>
      <c r="B913" s="8"/>
      <c r="C913" s="8"/>
      <c r="D913" s="8"/>
      <c r="E913" s="8"/>
      <c r="F913" s="8"/>
      <c r="G913" s="8"/>
      <c r="H913" s="8"/>
      <c r="I913" s="8"/>
      <c r="J913" s="8"/>
      <c r="K913" s="8"/>
      <c r="L913" s="8"/>
      <c r="M913" s="8"/>
      <c r="N913" s="8"/>
      <c r="O913" s="8"/>
      <c r="P913" s="8"/>
      <c r="Q913" s="8"/>
      <c r="R913" s="8"/>
      <c r="S913" s="8"/>
      <c r="T913" s="8"/>
      <c r="U913" s="8"/>
      <c r="V913" s="8"/>
    </row>
    <row r="914" spans="1:22" x14ac:dyDescent="0.2">
      <c r="A914" s="8"/>
      <c r="B914" s="8"/>
      <c r="C914" s="8"/>
      <c r="D914" s="8"/>
      <c r="E914" s="8"/>
      <c r="F914" s="8"/>
      <c r="G914" s="8"/>
      <c r="H914" s="8"/>
      <c r="I914" s="8"/>
      <c r="J914" s="8"/>
      <c r="K914" s="8"/>
      <c r="L914" s="8"/>
      <c r="M914" s="8"/>
      <c r="N914" s="8"/>
      <c r="O914" s="8"/>
      <c r="P914" s="8"/>
      <c r="Q914" s="8"/>
      <c r="R914" s="8"/>
      <c r="S914" s="8"/>
      <c r="T914" s="8"/>
      <c r="U914" s="8"/>
      <c r="V914" s="8"/>
    </row>
    <row r="915" spans="1:22" x14ac:dyDescent="0.2">
      <c r="A915" s="8"/>
      <c r="B915" s="8"/>
      <c r="C915" s="8"/>
      <c r="D915" s="8"/>
      <c r="E915" s="8"/>
      <c r="F915" s="8"/>
      <c r="G915" s="8"/>
      <c r="H915" s="8"/>
      <c r="I915" s="8"/>
      <c r="J915" s="8"/>
      <c r="K915" s="8"/>
      <c r="L915" s="8"/>
      <c r="M915" s="8"/>
      <c r="N915" s="8"/>
      <c r="O915" s="8"/>
      <c r="P915" s="8"/>
      <c r="Q915" s="8"/>
      <c r="R915" s="8"/>
      <c r="S915" s="8"/>
      <c r="T915" s="8"/>
      <c r="U915" s="8"/>
      <c r="V915" s="8"/>
    </row>
    <row r="916" spans="1:22" x14ac:dyDescent="0.2">
      <c r="A916" s="8"/>
      <c r="B916" s="8"/>
      <c r="C916" s="8"/>
      <c r="D916" s="8"/>
      <c r="E916" s="8"/>
      <c r="F916" s="8"/>
      <c r="G916" s="8"/>
      <c r="H916" s="8"/>
      <c r="I916" s="8"/>
      <c r="J916" s="8"/>
      <c r="K916" s="8"/>
      <c r="L916" s="8"/>
      <c r="M916" s="8"/>
      <c r="N916" s="8"/>
      <c r="O916" s="8"/>
      <c r="P916" s="8"/>
      <c r="Q916" s="8"/>
      <c r="R916" s="8"/>
      <c r="S916" s="8"/>
      <c r="T916" s="8"/>
      <c r="U916" s="8"/>
      <c r="V916" s="8"/>
    </row>
    <row r="917" spans="1:22" x14ac:dyDescent="0.2">
      <c r="A917" s="8"/>
      <c r="B917" s="8"/>
      <c r="C917" s="8"/>
      <c r="D917" s="8"/>
      <c r="E917" s="8"/>
      <c r="F917" s="8"/>
      <c r="G917" s="8"/>
      <c r="H917" s="8"/>
      <c r="I917" s="8"/>
      <c r="J917" s="8"/>
      <c r="K917" s="8"/>
      <c r="L917" s="8"/>
      <c r="M917" s="8"/>
      <c r="N917" s="8"/>
      <c r="O917" s="8"/>
      <c r="P917" s="8"/>
      <c r="Q917" s="8"/>
      <c r="R917" s="8"/>
      <c r="S917" s="8"/>
      <c r="T917" s="8"/>
      <c r="U917" s="8"/>
      <c r="V917" s="8"/>
    </row>
    <row r="918" spans="1:22" x14ac:dyDescent="0.2">
      <c r="A918" s="8"/>
      <c r="B918" s="8"/>
      <c r="C918" s="8"/>
      <c r="D918" s="8"/>
      <c r="E918" s="8"/>
      <c r="F918" s="8"/>
      <c r="G918" s="8"/>
      <c r="H918" s="8"/>
      <c r="I918" s="8"/>
      <c r="J918" s="8"/>
      <c r="K918" s="8"/>
      <c r="L918" s="8"/>
      <c r="M918" s="8"/>
      <c r="N918" s="8"/>
      <c r="O918" s="8"/>
      <c r="P918" s="8"/>
      <c r="Q918" s="8"/>
      <c r="R918" s="8"/>
      <c r="S918" s="8"/>
      <c r="T918" s="8"/>
      <c r="U918" s="8"/>
      <c r="V918" s="8"/>
    </row>
    <row r="919" spans="1:22" x14ac:dyDescent="0.2">
      <c r="A919" s="8"/>
      <c r="B919" s="8"/>
      <c r="C919" s="8"/>
      <c r="D919" s="8"/>
      <c r="E919" s="8"/>
      <c r="F919" s="8"/>
      <c r="G919" s="8"/>
      <c r="H919" s="8"/>
      <c r="I919" s="8"/>
      <c r="J919" s="8"/>
      <c r="K919" s="8"/>
      <c r="L919" s="8"/>
      <c r="M919" s="8"/>
      <c r="N919" s="8"/>
      <c r="O919" s="8"/>
      <c r="P919" s="8"/>
      <c r="Q919" s="8"/>
      <c r="R919" s="8"/>
      <c r="S919" s="8"/>
      <c r="T919" s="8"/>
      <c r="U919" s="8"/>
      <c r="V919" s="8"/>
    </row>
    <row r="920" spans="1:22" x14ac:dyDescent="0.2">
      <c r="A920" s="8"/>
      <c r="B920" s="8"/>
      <c r="C920" s="8"/>
      <c r="D920" s="8"/>
      <c r="E920" s="8"/>
      <c r="F920" s="8"/>
      <c r="G920" s="8"/>
      <c r="H920" s="8"/>
      <c r="I920" s="8"/>
      <c r="J920" s="8"/>
      <c r="K920" s="8"/>
      <c r="L920" s="8"/>
      <c r="M920" s="8"/>
      <c r="N920" s="8"/>
      <c r="O920" s="8"/>
      <c r="P920" s="8"/>
      <c r="Q920" s="8"/>
      <c r="R920" s="8"/>
      <c r="S920" s="8"/>
      <c r="T920" s="8"/>
      <c r="U920" s="8"/>
      <c r="V920" s="8"/>
    </row>
    <row r="921" spans="1:22" x14ac:dyDescent="0.2">
      <c r="A921" s="8"/>
      <c r="B921" s="8"/>
      <c r="C921" s="8"/>
      <c r="D921" s="8"/>
      <c r="E921" s="8"/>
      <c r="F921" s="8"/>
      <c r="G921" s="8"/>
      <c r="H921" s="8"/>
      <c r="I921" s="8"/>
      <c r="J921" s="8"/>
      <c r="K921" s="8"/>
      <c r="L921" s="8"/>
      <c r="M921" s="8"/>
      <c r="N921" s="8"/>
      <c r="O921" s="8"/>
      <c r="P921" s="8"/>
      <c r="Q921" s="8"/>
      <c r="R921" s="8"/>
      <c r="S921" s="8"/>
      <c r="T921" s="8"/>
      <c r="U921" s="8"/>
      <c r="V921" s="8"/>
    </row>
    <row r="922" spans="1:22" x14ac:dyDescent="0.2">
      <c r="A922" s="8"/>
      <c r="B922" s="8"/>
      <c r="C922" s="8"/>
      <c r="D922" s="8"/>
      <c r="E922" s="8"/>
      <c r="F922" s="8"/>
      <c r="G922" s="8"/>
      <c r="H922" s="8"/>
      <c r="I922" s="8"/>
      <c r="J922" s="8"/>
      <c r="K922" s="8"/>
      <c r="L922" s="8"/>
      <c r="M922" s="8"/>
      <c r="N922" s="8"/>
      <c r="O922" s="8"/>
      <c r="P922" s="8"/>
      <c r="Q922" s="8"/>
      <c r="R922" s="8"/>
      <c r="S922" s="8"/>
      <c r="T922" s="8"/>
      <c r="U922" s="8"/>
      <c r="V922" s="8"/>
    </row>
    <row r="923" spans="1:22" x14ac:dyDescent="0.2">
      <c r="A923" s="8"/>
      <c r="B923" s="8"/>
      <c r="C923" s="8"/>
      <c r="D923" s="8"/>
      <c r="E923" s="8"/>
      <c r="F923" s="8"/>
      <c r="G923" s="8"/>
      <c r="H923" s="8"/>
      <c r="I923" s="8"/>
      <c r="J923" s="8"/>
      <c r="K923" s="8"/>
      <c r="L923" s="8"/>
      <c r="M923" s="8"/>
      <c r="N923" s="8"/>
      <c r="O923" s="8"/>
      <c r="P923" s="8"/>
      <c r="Q923" s="8"/>
      <c r="R923" s="8"/>
      <c r="S923" s="8"/>
      <c r="T923" s="8"/>
      <c r="U923" s="8"/>
      <c r="V923" s="8"/>
    </row>
    <row r="924" spans="1:22" x14ac:dyDescent="0.2">
      <c r="A924" s="8"/>
      <c r="B924" s="8"/>
      <c r="C924" s="8"/>
      <c r="D924" s="8"/>
      <c r="E924" s="8"/>
      <c r="F924" s="8"/>
      <c r="G924" s="8"/>
      <c r="H924" s="8"/>
      <c r="I924" s="8"/>
      <c r="J924" s="8"/>
      <c r="K924" s="8"/>
      <c r="L924" s="8"/>
      <c r="M924" s="8"/>
      <c r="N924" s="8"/>
      <c r="O924" s="8"/>
      <c r="P924" s="8"/>
      <c r="Q924" s="8"/>
      <c r="R924" s="8"/>
      <c r="S924" s="8"/>
      <c r="T924" s="8"/>
      <c r="U924" s="8"/>
      <c r="V924" s="8"/>
    </row>
    <row r="925" spans="1:22" x14ac:dyDescent="0.2">
      <c r="A925" s="8"/>
      <c r="B925" s="8"/>
      <c r="C925" s="8"/>
      <c r="D925" s="8"/>
      <c r="E925" s="8"/>
      <c r="F925" s="8"/>
      <c r="G925" s="8"/>
      <c r="H925" s="8"/>
      <c r="I925" s="8"/>
      <c r="J925" s="8"/>
      <c r="K925" s="8"/>
      <c r="L925" s="8"/>
      <c r="M925" s="8"/>
      <c r="N925" s="8"/>
      <c r="O925" s="8"/>
      <c r="P925" s="8"/>
      <c r="Q925" s="8"/>
      <c r="R925" s="8"/>
      <c r="S925" s="8"/>
      <c r="T925" s="8"/>
      <c r="U925" s="8"/>
      <c r="V925" s="8"/>
    </row>
    <row r="926" spans="1:22" x14ac:dyDescent="0.2">
      <c r="A926" s="8"/>
      <c r="B926" s="8"/>
      <c r="C926" s="8"/>
      <c r="D926" s="8"/>
      <c r="E926" s="8"/>
      <c r="F926" s="8"/>
      <c r="G926" s="8"/>
      <c r="H926" s="8"/>
      <c r="I926" s="8"/>
      <c r="J926" s="8"/>
      <c r="K926" s="8"/>
      <c r="L926" s="8"/>
      <c r="M926" s="8"/>
      <c r="N926" s="8"/>
      <c r="O926" s="8"/>
      <c r="P926" s="8"/>
      <c r="Q926" s="8"/>
      <c r="R926" s="8"/>
      <c r="S926" s="8"/>
      <c r="T926" s="8"/>
      <c r="U926" s="8"/>
      <c r="V926" s="8"/>
    </row>
    <row r="927" spans="1:22" x14ac:dyDescent="0.2">
      <c r="A927" s="8"/>
      <c r="B927" s="8"/>
      <c r="C927" s="8"/>
      <c r="D927" s="8"/>
      <c r="E927" s="8"/>
      <c r="F927" s="8"/>
      <c r="G927" s="8"/>
      <c r="H927" s="8"/>
      <c r="I927" s="8"/>
      <c r="J927" s="8"/>
      <c r="K927" s="8"/>
      <c r="L927" s="8"/>
      <c r="M927" s="8"/>
      <c r="N927" s="8"/>
      <c r="O927" s="8"/>
      <c r="P927" s="8"/>
      <c r="Q927" s="8"/>
      <c r="R927" s="8"/>
      <c r="S927" s="8"/>
      <c r="T927" s="8"/>
      <c r="U927" s="8"/>
      <c r="V927" s="8"/>
    </row>
    <row r="928" spans="1:22" x14ac:dyDescent="0.2">
      <c r="A928" s="8"/>
      <c r="B928" s="8"/>
      <c r="C928" s="8"/>
      <c r="D928" s="8"/>
      <c r="E928" s="8"/>
      <c r="F928" s="8"/>
      <c r="G928" s="8"/>
      <c r="H928" s="8"/>
      <c r="I928" s="8"/>
      <c r="J928" s="8"/>
      <c r="K928" s="8"/>
      <c r="L928" s="8"/>
      <c r="M928" s="8"/>
      <c r="N928" s="8"/>
      <c r="O928" s="8"/>
      <c r="P928" s="8"/>
      <c r="Q928" s="8"/>
      <c r="R928" s="8"/>
      <c r="S928" s="8"/>
      <c r="T928" s="8"/>
      <c r="U928" s="8"/>
      <c r="V928" s="8"/>
    </row>
    <row r="929" spans="1:22" x14ac:dyDescent="0.2">
      <c r="A929" s="8"/>
      <c r="B929" s="8"/>
      <c r="C929" s="8"/>
      <c r="D929" s="8"/>
      <c r="E929" s="8"/>
      <c r="F929" s="8"/>
      <c r="G929" s="8"/>
      <c r="H929" s="8"/>
      <c r="I929" s="8"/>
      <c r="J929" s="8"/>
      <c r="K929" s="8"/>
      <c r="L929" s="8"/>
      <c r="M929" s="8"/>
      <c r="N929" s="8"/>
      <c r="O929" s="8"/>
      <c r="P929" s="8"/>
      <c r="Q929" s="8"/>
      <c r="R929" s="8"/>
      <c r="S929" s="8"/>
      <c r="T929" s="8"/>
      <c r="U929" s="8"/>
      <c r="V929" s="8"/>
    </row>
    <row r="930" spans="1:22" x14ac:dyDescent="0.2">
      <c r="A930" s="8"/>
      <c r="B930" s="8"/>
      <c r="C930" s="8"/>
      <c r="D930" s="8"/>
      <c r="E930" s="8"/>
      <c r="F930" s="8"/>
      <c r="G930" s="8"/>
      <c r="H930" s="8"/>
      <c r="I930" s="8"/>
      <c r="J930" s="8"/>
      <c r="K930" s="8"/>
      <c r="L930" s="8"/>
      <c r="M930" s="8"/>
      <c r="N930" s="8"/>
      <c r="O930" s="8"/>
      <c r="P930" s="8"/>
      <c r="Q930" s="8"/>
      <c r="R930" s="8"/>
      <c r="S930" s="8"/>
      <c r="T930" s="8"/>
      <c r="U930" s="8"/>
      <c r="V930" s="8"/>
    </row>
    <row r="931" spans="1:22" x14ac:dyDescent="0.2">
      <c r="A931" s="8"/>
      <c r="B931" s="8"/>
      <c r="C931" s="8"/>
      <c r="D931" s="8"/>
      <c r="E931" s="8"/>
      <c r="F931" s="8"/>
      <c r="G931" s="8"/>
      <c r="H931" s="8"/>
      <c r="I931" s="8"/>
      <c r="J931" s="8"/>
      <c r="K931" s="8"/>
      <c r="L931" s="8"/>
      <c r="M931" s="8"/>
      <c r="N931" s="8"/>
      <c r="O931" s="8"/>
      <c r="P931" s="8"/>
      <c r="Q931" s="8"/>
      <c r="R931" s="8"/>
      <c r="S931" s="8"/>
      <c r="T931" s="8"/>
      <c r="U931" s="8"/>
      <c r="V931" s="8"/>
    </row>
    <row r="932" spans="1:22" x14ac:dyDescent="0.2">
      <c r="A932" s="8"/>
      <c r="B932" s="8"/>
      <c r="C932" s="8"/>
      <c r="D932" s="8"/>
      <c r="E932" s="8"/>
      <c r="F932" s="8"/>
      <c r="G932" s="8"/>
      <c r="H932" s="8"/>
      <c r="I932" s="8"/>
      <c r="J932" s="8"/>
      <c r="K932" s="8"/>
      <c r="L932" s="8"/>
      <c r="M932" s="8"/>
      <c r="N932" s="8"/>
      <c r="O932" s="8"/>
      <c r="P932" s="8"/>
      <c r="Q932" s="8"/>
      <c r="R932" s="8"/>
      <c r="S932" s="8"/>
      <c r="T932" s="8"/>
      <c r="U932" s="8"/>
      <c r="V932" s="8"/>
    </row>
    <row r="933" spans="1:22" x14ac:dyDescent="0.2">
      <c r="A933" s="8"/>
      <c r="B933" s="8"/>
      <c r="C933" s="8"/>
      <c r="D933" s="8"/>
      <c r="E933" s="8"/>
      <c r="F933" s="8"/>
      <c r="G933" s="8"/>
      <c r="H933" s="8"/>
      <c r="I933" s="8"/>
      <c r="J933" s="8"/>
      <c r="K933" s="8"/>
      <c r="L933" s="8"/>
      <c r="M933" s="8"/>
      <c r="N933" s="8"/>
      <c r="O933" s="8"/>
      <c r="P933" s="8"/>
      <c r="Q933" s="8"/>
      <c r="R933" s="8"/>
      <c r="S933" s="8"/>
      <c r="T933" s="8"/>
      <c r="U933" s="8"/>
      <c r="V933" s="8"/>
    </row>
    <row r="934" spans="1:22" x14ac:dyDescent="0.2">
      <c r="A934" s="8"/>
      <c r="B934" s="8"/>
      <c r="C934" s="8"/>
      <c r="D934" s="8"/>
      <c r="E934" s="8"/>
      <c r="F934" s="8"/>
      <c r="G934" s="8"/>
      <c r="H934" s="8"/>
      <c r="I934" s="8"/>
      <c r="J934" s="8"/>
      <c r="K934" s="8"/>
      <c r="L934" s="8"/>
      <c r="M934" s="8"/>
      <c r="N934" s="8"/>
      <c r="O934" s="8"/>
      <c r="P934" s="8"/>
      <c r="Q934" s="8"/>
      <c r="R934" s="8"/>
      <c r="S934" s="8"/>
      <c r="T934" s="8"/>
      <c r="U934" s="8"/>
      <c r="V934" s="8"/>
    </row>
    <row r="935" spans="1:22" x14ac:dyDescent="0.2">
      <c r="A935" s="8"/>
      <c r="B935" s="8"/>
      <c r="C935" s="8"/>
      <c r="D935" s="8"/>
      <c r="E935" s="8"/>
      <c r="F935" s="8"/>
      <c r="G935" s="8"/>
      <c r="H935" s="8"/>
      <c r="I935" s="8"/>
      <c r="J935" s="8"/>
      <c r="K935" s="8"/>
      <c r="L935" s="8"/>
      <c r="M935" s="8"/>
      <c r="N935" s="8"/>
      <c r="O935" s="8"/>
      <c r="P935" s="8"/>
      <c r="Q935" s="8"/>
      <c r="R935" s="8"/>
      <c r="S935" s="8"/>
      <c r="T935" s="8"/>
      <c r="U935" s="8"/>
      <c r="V935" s="8"/>
    </row>
    <row r="936" spans="1:22" x14ac:dyDescent="0.2">
      <c r="A936" s="8"/>
      <c r="B936" s="8"/>
      <c r="C936" s="8"/>
      <c r="D936" s="8"/>
      <c r="E936" s="8"/>
      <c r="F936" s="8"/>
      <c r="G936" s="8"/>
      <c r="H936" s="8"/>
      <c r="I936" s="8"/>
      <c r="J936" s="8"/>
      <c r="K936" s="8"/>
      <c r="L936" s="8"/>
      <c r="M936" s="8"/>
      <c r="N936" s="8"/>
      <c r="O936" s="8"/>
      <c r="P936" s="8"/>
      <c r="Q936" s="8"/>
      <c r="R936" s="8"/>
      <c r="S936" s="8"/>
      <c r="T936" s="8"/>
      <c r="U936" s="8"/>
      <c r="V936" s="8"/>
    </row>
    <row r="937" spans="1:22" x14ac:dyDescent="0.2">
      <c r="A937" s="8"/>
      <c r="B937" s="8"/>
      <c r="C937" s="8"/>
      <c r="D937" s="8"/>
      <c r="E937" s="8"/>
      <c r="F937" s="8"/>
      <c r="G937" s="8"/>
      <c r="H937" s="8"/>
      <c r="I937" s="8"/>
      <c r="J937" s="8"/>
      <c r="K937" s="8"/>
      <c r="L937" s="8"/>
      <c r="M937" s="8"/>
      <c r="N937" s="8"/>
      <c r="O937" s="8"/>
      <c r="P937" s="8"/>
      <c r="Q937" s="8"/>
      <c r="R937" s="8"/>
      <c r="S937" s="8"/>
      <c r="T937" s="8"/>
      <c r="U937" s="8"/>
      <c r="V937" s="8"/>
    </row>
    <row r="938" spans="1:22" x14ac:dyDescent="0.2">
      <c r="A938" s="8"/>
      <c r="B938" s="8"/>
      <c r="C938" s="8"/>
      <c r="D938" s="8"/>
      <c r="E938" s="8"/>
      <c r="F938" s="8"/>
      <c r="G938" s="8"/>
      <c r="H938" s="8"/>
      <c r="I938" s="8"/>
      <c r="J938" s="8"/>
      <c r="K938" s="8"/>
      <c r="L938" s="8"/>
      <c r="M938" s="8"/>
      <c r="N938" s="8"/>
      <c r="O938" s="8"/>
      <c r="P938" s="8"/>
      <c r="Q938" s="8"/>
      <c r="R938" s="8"/>
      <c r="S938" s="8"/>
      <c r="T938" s="8"/>
      <c r="U938" s="8"/>
      <c r="V938" s="8"/>
    </row>
    <row r="939" spans="1:22" x14ac:dyDescent="0.2">
      <c r="A939" s="8"/>
      <c r="B939" s="8"/>
      <c r="C939" s="8"/>
      <c r="D939" s="8"/>
      <c r="E939" s="8"/>
      <c r="F939" s="8"/>
      <c r="G939" s="8"/>
      <c r="H939" s="8"/>
      <c r="I939" s="8"/>
      <c r="J939" s="8"/>
      <c r="K939" s="8"/>
      <c r="L939" s="8"/>
      <c r="M939" s="8"/>
      <c r="N939" s="8"/>
      <c r="O939" s="8"/>
      <c r="P939" s="8"/>
      <c r="Q939" s="8"/>
      <c r="R939" s="8"/>
      <c r="S939" s="8"/>
      <c r="T939" s="8"/>
      <c r="U939" s="8"/>
      <c r="V939" s="8"/>
    </row>
    <row r="940" spans="1:22" x14ac:dyDescent="0.2">
      <c r="A940" s="8"/>
      <c r="B940" s="8"/>
      <c r="C940" s="8"/>
      <c r="D940" s="8"/>
      <c r="E940" s="8"/>
      <c r="F940" s="8"/>
      <c r="G940" s="8"/>
      <c r="H940" s="8"/>
      <c r="I940" s="8"/>
      <c r="J940" s="8"/>
      <c r="K940" s="8"/>
      <c r="L940" s="8"/>
      <c r="M940" s="8"/>
      <c r="N940" s="8"/>
      <c r="O940" s="8"/>
      <c r="P940" s="8"/>
      <c r="Q940" s="8"/>
      <c r="R940" s="8"/>
      <c r="S940" s="8"/>
      <c r="T940" s="8"/>
      <c r="U940" s="8"/>
      <c r="V940" s="8"/>
    </row>
    <row r="941" spans="1:22" x14ac:dyDescent="0.2">
      <c r="A941" s="8"/>
      <c r="B941" s="8"/>
      <c r="C941" s="8"/>
      <c r="D941" s="8"/>
      <c r="E941" s="8"/>
      <c r="F941" s="8"/>
      <c r="G941" s="8"/>
      <c r="H941" s="8"/>
      <c r="I941" s="8"/>
      <c r="J941" s="8"/>
      <c r="K941" s="8"/>
      <c r="L941" s="8"/>
      <c r="M941" s="8"/>
      <c r="N941" s="8"/>
      <c r="O941" s="8"/>
      <c r="P941" s="8"/>
      <c r="Q941" s="8"/>
      <c r="R941" s="8"/>
      <c r="S941" s="8"/>
      <c r="T941" s="8"/>
      <c r="U941" s="8"/>
      <c r="V941" s="8"/>
    </row>
    <row r="942" spans="1:22" x14ac:dyDescent="0.2">
      <c r="A942" s="8"/>
      <c r="B942" s="8"/>
      <c r="C942" s="8"/>
      <c r="D942" s="8"/>
      <c r="E942" s="8"/>
      <c r="F942" s="8"/>
      <c r="G942" s="8"/>
      <c r="H942" s="8"/>
      <c r="I942" s="8"/>
      <c r="J942" s="8"/>
      <c r="K942" s="8"/>
      <c r="L942" s="8"/>
      <c r="M942" s="8"/>
      <c r="N942" s="8"/>
      <c r="O942" s="8"/>
      <c r="P942" s="8"/>
      <c r="Q942" s="8"/>
      <c r="R942" s="8"/>
      <c r="S942" s="8"/>
      <c r="T942" s="8"/>
      <c r="U942" s="8"/>
      <c r="V942" s="8"/>
    </row>
    <row r="943" spans="1:22" x14ac:dyDescent="0.2">
      <c r="A943" s="8"/>
      <c r="B943" s="8"/>
      <c r="C943" s="8"/>
      <c r="D943" s="8"/>
      <c r="E943" s="8"/>
      <c r="F943" s="8"/>
      <c r="G943" s="8"/>
      <c r="H943" s="8"/>
      <c r="I943" s="8"/>
      <c r="J943" s="8"/>
      <c r="K943" s="8"/>
      <c r="L943" s="8"/>
      <c r="M943" s="8"/>
      <c r="N943" s="8"/>
      <c r="O943" s="8"/>
      <c r="P943" s="8"/>
      <c r="Q943" s="8"/>
      <c r="R943" s="8"/>
      <c r="S943" s="8"/>
      <c r="T943" s="8"/>
      <c r="U943" s="8"/>
      <c r="V943" s="8"/>
    </row>
    <row r="944" spans="1:22" x14ac:dyDescent="0.2">
      <c r="A944" s="8"/>
      <c r="B944" s="8"/>
      <c r="C944" s="8"/>
      <c r="D944" s="8"/>
      <c r="E944" s="8"/>
      <c r="F944" s="8"/>
      <c r="G944" s="8"/>
      <c r="H944" s="8"/>
      <c r="I944" s="8"/>
      <c r="J944" s="8"/>
      <c r="K944" s="8"/>
      <c r="L944" s="8"/>
      <c r="M944" s="8"/>
      <c r="N944" s="8"/>
      <c r="O944" s="8"/>
      <c r="P944" s="8"/>
      <c r="Q944" s="8"/>
      <c r="R944" s="8"/>
      <c r="S944" s="8"/>
      <c r="T944" s="8"/>
      <c r="U944" s="8"/>
      <c r="V944" s="8"/>
    </row>
    <row r="945" spans="1:22" x14ac:dyDescent="0.2">
      <c r="A945" s="8"/>
      <c r="B945" s="8"/>
      <c r="C945" s="8"/>
      <c r="D945" s="8"/>
      <c r="E945" s="8"/>
      <c r="F945" s="8"/>
      <c r="G945" s="8"/>
      <c r="H945" s="8"/>
      <c r="I945" s="8"/>
      <c r="J945" s="8"/>
      <c r="K945" s="8"/>
      <c r="L945" s="8"/>
      <c r="M945" s="8"/>
      <c r="N945" s="8"/>
      <c r="O945" s="8"/>
      <c r="P945" s="8"/>
      <c r="Q945" s="8"/>
      <c r="R945" s="8"/>
      <c r="S945" s="8"/>
      <c r="T945" s="8"/>
      <c r="U945" s="8"/>
      <c r="V945" s="8"/>
    </row>
    <row r="946" spans="1:22" x14ac:dyDescent="0.2">
      <c r="A946" s="8"/>
      <c r="B946" s="8"/>
      <c r="C946" s="8"/>
      <c r="D946" s="8"/>
      <c r="E946" s="8"/>
      <c r="F946" s="8"/>
      <c r="G946" s="8"/>
      <c r="H946" s="8"/>
      <c r="I946" s="8"/>
      <c r="J946" s="8"/>
      <c r="K946" s="8"/>
      <c r="L946" s="8"/>
      <c r="M946" s="8"/>
      <c r="N946" s="8"/>
      <c r="O946" s="8"/>
      <c r="P946" s="8"/>
      <c r="Q946" s="8"/>
      <c r="R946" s="8"/>
      <c r="S946" s="8"/>
      <c r="T946" s="8"/>
      <c r="U946" s="8"/>
      <c r="V946" s="8"/>
    </row>
    <row r="947" spans="1:22" x14ac:dyDescent="0.2">
      <c r="A947" s="8"/>
      <c r="B947" s="8"/>
      <c r="C947" s="8"/>
      <c r="D947" s="8"/>
      <c r="E947" s="8"/>
      <c r="F947" s="8"/>
      <c r="G947" s="8"/>
      <c r="H947" s="8"/>
      <c r="I947" s="8"/>
      <c r="J947" s="8"/>
      <c r="K947" s="8"/>
      <c r="L947" s="8"/>
      <c r="M947" s="8"/>
      <c r="N947" s="8"/>
      <c r="O947" s="8"/>
      <c r="P947" s="8"/>
      <c r="Q947" s="8"/>
      <c r="R947" s="8"/>
      <c r="S947" s="8"/>
      <c r="T947" s="8"/>
      <c r="U947" s="8"/>
      <c r="V947" s="8"/>
    </row>
    <row r="948" spans="1:22" x14ac:dyDescent="0.2">
      <c r="A948" s="8"/>
      <c r="B948" s="8"/>
      <c r="C948" s="8"/>
      <c r="D948" s="8"/>
      <c r="E948" s="8"/>
      <c r="F948" s="8"/>
      <c r="G948" s="8"/>
      <c r="H948" s="8"/>
      <c r="I948" s="8"/>
      <c r="J948" s="8"/>
      <c r="K948" s="8"/>
      <c r="L948" s="8"/>
      <c r="M948" s="8"/>
      <c r="N948" s="8"/>
      <c r="O948" s="8"/>
      <c r="P948" s="8"/>
      <c r="Q948" s="8"/>
      <c r="R948" s="8"/>
      <c r="S948" s="8"/>
      <c r="T948" s="8"/>
      <c r="U948" s="8"/>
      <c r="V948" s="8"/>
    </row>
    <row r="949" spans="1:22" x14ac:dyDescent="0.2">
      <c r="A949" s="8"/>
      <c r="B949" s="8"/>
      <c r="C949" s="8"/>
      <c r="D949" s="8"/>
      <c r="E949" s="8"/>
      <c r="F949" s="8"/>
      <c r="G949" s="8"/>
      <c r="H949" s="8"/>
      <c r="I949" s="8"/>
      <c r="J949" s="8"/>
      <c r="K949" s="8"/>
      <c r="L949" s="8"/>
      <c r="M949" s="8"/>
      <c r="N949" s="8"/>
      <c r="O949" s="8"/>
      <c r="P949" s="8"/>
      <c r="Q949" s="8"/>
      <c r="R949" s="8"/>
      <c r="S949" s="8"/>
      <c r="T949" s="8"/>
      <c r="U949" s="8"/>
      <c r="V949" s="8"/>
    </row>
    <row r="950" spans="1:22" x14ac:dyDescent="0.2">
      <c r="A950" s="8"/>
      <c r="B950" s="8"/>
      <c r="C950" s="8"/>
      <c r="D950" s="8"/>
      <c r="E950" s="8"/>
      <c r="F950" s="8"/>
      <c r="G950" s="8"/>
      <c r="H950" s="8"/>
      <c r="I950" s="8"/>
      <c r="J950" s="8"/>
      <c r="K950" s="8"/>
      <c r="L950" s="8"/>
      <c r="M950" s="8"/>
      <c r="N950" s="8"/>
      <c r="O950" s="8"/>
      <c r="P950" s="8"/>
      <c r="Q950" s="8"/>
      <c r="R950" s="8"/>
      <c r="S950" s="8"/>
      <c r="T950" s="8"/>
      <c r="U950" s="8"/>
      <c r="V950" s="8"/>
    </row>
    <row r="951" spans="1:22" x14ac:dyDescent="0.2">
      <c r="A951" s="8"/>
      <c r="B951" s="8"/>
      <c r="C951" s="8"/>
      <c r="D951" s="8"/>
      <c r="E951" s="8"/>
      <c r="F951" s="8"/>
      <c r="G951" s="8"/>
      <c r="H951" s="8"/>
      <c r="I951" s="8"/>
      <c r="J951" s="8"/>
      <c r="K951" s="8"/>
      <c r="L951" s="8"/>
      <c r="M951" s="8"/>
      <c r="N951" s="8"/>
      <c r="O951" s="8"/>
      <c r="P951" s="8"/>
      <c r="Q951" s="8"/>
      <c r="R951" s="8"/>
      <c r="S951" s="8"/>
      <c r="T951" s="8"/>
      <c r="U951" s="8"/>
      <c r="V951" s="8"/>
    </row>
    <row r="952" spans="1:22" x14ac:dyDescent="0.2">
      <c r="A952" s="8"/>
      <c r="B952" s="8"/>
      <c r="C952" s="8"/>
      <c r="D952" s="8"/>
      <c r="E952" s="8"/>
      <c r="F952" s="8"/>
      <c r="G952" s="8"/>
      <c r="H952" s="8"/>
      <c r="I952" s="8"/>
      <c r="J952" s="8"/>
      <c r="K952" s="8"/>
      <c r="L952" s="8"/>
      <c r="M952" s="8"/>
      <c r="N952" s="8"/>
      <c r="O952" s="8"/>
      <c r="P952" s="8"/>
      <c r="Q952" s="8"/>
      <c r="R952" s="8"/>
      <c r="S952" s="8"/>
      <c r="T952" s="8"/>
      <c r="U952" s="8"/>
      <c r="V952" s="8"/>
    </row>
    <row r="953" spans="1:22" x14ac:dyDescent="0.2">
      <c r="A953" s="8"/>
      <c r="B953" s="8"/>
      <c r="C953" s="8"/>
      <c r="D953" s="8"/>
      <c r="E953" s="8"/>
      <c r="F953" s="8"/>
      <c r="G953" s="8"/>
      <c r="H953" s="8"/>
      <c r="I953" s="8"/>
      <c r="J953" s="8"/>
      <c r="K953" s="8"/>
      <c r="L953" s="8"/>
      <c r="M953" s="8"/>
      <c r="N953" s="8"/>
      <c r="O953" s="8"/>
      <c r="P953" s="8"/>
      <c r="Q953" s="8"/>
      <c r="R953" s="8"/>
      <c r="S953" s="8"/>
      <c r="T953" s="8"/>
      <c r="U953" s="8"/>
      <c r="V953" s="8"/>
    </row>
    <row r="954" spans="1:22" x14ac:dyDescent="0.2">
      <c r="A954" s="8"/>
      <c r="B954" s="8"/>
      <c r="C954" s="8"/>
      <c r="D954" s="8"/>
      <c r="E954" s="8"/>
      <c r="F954" s="8"/>
      <c r="G954" s="8"/>
      <c r="H954" s="8"/>
      <c r="I954" s="8"/>
      <c r="J954" s="8"/>
      <c r="K954" s="8"/>
      <c r="L954" s="8"/>
      <c r="M954" s="8"/>
      <c r="N954" s="8"/>
      <c r="O954" s="8"/>
      <c r="P954" s="8"/>
      <c r="Q954" s="8"/>
      <c r="R954" s="8"/>
      <c r="S954" s="8"/>
      <c r="T954" s="8"/>
      <c r="U954" s="8"/>
      <c r="V954" s="8"/>
    </row>
    <row r="955" spans="1:22" x14ac:dyDescent="0.2">
      <c r="A955" s="8"/>
      <c r="B955" s="8"/>
      <c r="C955" s="8"/>
      <c r="D955" s="8"/>
      <c r="E955" s="8"/>
      <c r="F955" s="8"/>
      <c r="G955" s="8"/>
      <c r="H955" s="8"/>
      <c r="I955" s="8"/>
      <c r="J955" s="8"/>
      <c r="K955" s="8"/>
      <c r="L955" s="8"/>
      <c r="M955" s="8"/>
      <c r="N955" s="8"/>
      <c r="O955" s="8"/>
      <c r="P955" s="8"/>
      <c r="Q955" s="8"/>
      <c r="R955" s="8"/>
      <c r="S955" s="8"/>
      <c r="T955" s="8"/>
      <c r="U955" s="8"/>
      <c r="V955" s="8"/>
    </row>
    <row r="956" spans="1:22" x14ac:dyDescent="0.2">
      <c r="A956" s="8"/>
      <c r="B956" s="8"/>
      <c r="C956" s="8"/>
      <c r="D956" s="8"/>
      <c r="E956" s="8"/>
      <c r="F956" s="8"/>
      <c r="G956" s="8"/>
      <c r="H956" s="8"/>
      <c r="I956" s="8"/>
      <c r="J956" s="8"/>
      <c r="K956" s="8"/>
      <c r="L956" s="8"/>
      <c r="M956" s="8"/>
      <c r="N956" s="8"/>
      <c r="O956" s="8"/>
      <c r="P956" s="8"/>
      <c r="Q956" s="8"/>
      <c r="R956" s="8"/>
      <c r="S956" s="8"/>
      <c r="T956" s="8"/>
      <c r="U956" s="8"/>
      <c r="V956" s="8"/>
    </row>
    <row r="957" spans="1:22" x14ac:dyDescent="0.2">
      <c r="A957" s="8"/>
      <c r="B957" s="8"/>
      <c r="C957" s="8"/>
      <c r="D957" s="8"/>
      <c r="E957" s="8"/>
      <c r="F957" s="8"/>
      <c r="G957" s="8"/>
      <c r="H957" s="8"/>
      <c r="I957" s="8"/>
      <c r="J957" s="8"/>
      <c r="K957" s="8"/>
      <c r="L957" s="8"/>
      <c r="M957" s="8"/>
      <c r="N957" s="8"/>
      <c r="O957" s="8"/>
      <c r="P957" s="8"/>
      <c r="Q957" s="8"/>
      <c r="R957" s="8"/>
      <c r="S957" s="8"/>
      <c r="T957" s="8"/>
      <c r="U957" s="8"/>
      <c r="V957" s="8"/>
    </row>
    <row r="958" spans="1:22" x14ac:dyDescent="0.2">
      <c r="A958" s="8"/>
      <c r="B958" s="8"/>
      <c r="C958" s="8"/>
      <c r="D958" s="8"/>
      <c r="E958" s="8"/>
      <c r="F958" s="8"/>
      <c r="G958" s="8"/>
      <c r="H958" s="8"/>
      <c r="I958" s="8"/>
      <c r="J958" s="8"/>
      <c r="K958" s="8"/>
      <c r="L958" s="8"/>
      <c r="M958" s="8"/>
      <c r="N958" s="8"/>
      <c r="O958" s="8"/>
      <c r="P958" s="8"/>
      <c r="Q958" s="8"/>
      <c r="R958" s="8"/>
      <c r="S958" s="8"/>
      <c r="T958" s="8"/>
      <c r="U958" s="8"/>
      <c r="V958" s="8"/>
    </row>
    <row r="959" spans="1:22" x14ac:dyDescent="0.2">
      <c r="A959" s="8"/>
      <c r="B959" s="8"/>
      <c r="C959" s="8"/>
      <c r="D959" s="8"/>
      <c r="E959" s="8"/>
      <c r="F959" s="8"/>
      <c r="G959" s="8"/>
      <c r="H959" s="8"/>
      <c r="I959" s="8"/>
      <c r="J959" s="8"/>
      <c r="K959" s="8"/>
      <c r="L959" s="8"/>
      <c r="M959" s="8"/>
      <c r="N959" s="8"/>
      <c r="O959" s="8"/>
      <c r="P959" s="8"/>
      <c r="Q959" s="8"/>
      <c r="R959" s="8"/>
      <c r="S959" s="8"/>
      <c r="T959" s="8"/>
      <c r="U959" s="8"/>
      <c r="V959" s="8"/>
    </row>
    <row r="960" spans="1:22" x14ac:dyDescent="0.2">
      <c r="A960" s="8"/>
      <c r="B960" s="8"/>
      <c r="C960" s="8"/>
      <c r="D960" s="8"/>
      <c r="E960" s="8"/>
      <c r="F960" s="8"/>
      <c r="G960" s="8"/>
      <c r="H960" s="8"/>
      <c r="I960" s="8"/>
      <c r="J960" s="8"/>
      <c r="K960" s="8"/>
      <c r="L960" s="8"/>
      <c r="M960" s="8"/>
      <c r="N960" s="8"/>
      <c r="O960" s="8"/>
      <c r="P960" s="8"/>
      <c r="Q960" s="8"/>
      <c r="R960" s="8"/>
      <c r="S960" s="8"/>
      <c r="T960" s="8"/>
      <c r="U960" s="8"/>
      <c r="V960" s="8"/>
    </row>
    <row r="961" spans="1:22" x14ac:dyDescent="0.2">
      <c r="A961" s="8"/>
      <c r="B961" s="8"/>
      <c r="C961" s="8"/>
      <c r="D961" s="8"/>
      <c r="E961" s="8"/>
      <c r="F961" s="8"/>
      <c r="G961" s="8"/>
      <c r="H961" s="8"/>
      <c r="I961" s="8"/>
      <c r="J961" s="8"/>
      <c r="K961" s="8"/>
      <c r="L961" s="8"/>
      <c r="M961" s="8"/>
      <c r="N961" s="8"/>
      <c r="O961" s="8"/>
      <c r="P961" s="8"/>
      <c r="Q961" s="8"/>
      <c r="R961" s="8"/>
      <c r="S961" s="8"/>
      <c r="T961" s="8"/>
      <c r="U961" s="8"/>
      <c r="V961" s="8"/>
    </row>
    <row r="962" spans="1:22" x14ac:dyDescent="0.2">
      <c r="A962" s="8"/>
      <c r="B962" s="8"/>
      <c r="C962" s="8"/>
      <c r="D962" s="8"/>
      <c r="E962" s="8"/>
      <c r="F962" s="8"/>
      <c r="G962" s="8"/>
      <c r="H962" s="8"/>
      <c r="I962" s="8"/>
      <c r="J962" s="8"/>
      <c r="K962" s="8"/>
      <c r="L962" s="8"/>
      <c r="M962" s="8"/>
      <c r="N962" s="8"/>
      <c r="O962" s="8"/>
      <c r="P962" s="8"/>
      <c r="Q962" s="8"/>
      <c r="R962" s="8"/>
      <c r="S962" s="8"/>
      <c r="T962" s="8"/>
      <c r="U962" s="8"/>
      <c r="V962" s="8"/>
    </row>
    <row r="963" spans="1:22" x14ac:dyDescent="0.2">
      <c r="A963" s="8"/>
      <c r="B963" s="8"/>
      <c r="C963" s="8"/>
      <c r="D963" s="8"/>
      <c r="E963" s="8"/>
      <c r="F963" s="8"/>
      <c r="G963" s="8"/>
      <c r="H963" s="8"/>
      <c r="I963" s="8"/>
      <c r="J963" s="8"/>
      <c r="K963" s="8"/>
      <c r="L963" s="8"/>
      <c r="M963" s="8"/>
      <c r="N963" s="8"/>
      <c r="O963" s="8"/>
      <c r="P963" s="8"/>
      <c r="Q963" s="8"/>
      <c r="R963" s="8"/>
      <c r="S963" s="8"/>
      <c r="T963" s="8"/>
      <c r="U963" s="8"/>
      <c r="V963" s="8"/>
    </row>
    <row r="964" spans="1:22" x14ac:dyDescent="0.2">
      <c r="A964" s="8"/>
      <c r="B964" s="8"/>
      <c r="C964" s="8"/>
      <c r="D964" s="8"/>
      <c r="E964" s="8"/>
      <c r="F964" s="8"/>
      <c r="G964" s="8"/>
      <c r="H964" s="8"/>
      <c r="I964" s="8"/>
      <c r="J964" s="8"/>
      <c r="K964" s="8"/>
      <c r="L964" s="8"/>
      <c r="M964" s="8"/>
      <c r="N964" s="8"/>
      <c r="O964" s="8"/>
      <c r="P964" s="8"/>
      <c r="Q964" s="8"/>
      <c r="R964" s="8"/>
      <c r="S964" s="8"/>
      <c r="T964" s="8"/>
      <c r="U964" s="8"/>
      <c r="V964" s="8"/>
    </row>
    <row r="965" spans="1:22" x14ac:dyDescent="0.2">
      <c r="A965" s="8"/>
      <c r="B965" s="8"/>
      <c r="C965" s="8"/>
      <c r="D965" s="8"/>
      <c r="E965" s="8"/>
      <c r="F965" s="8"/>
      <c r="G965" s="8"/>
      <c r="H965" s="8"/>
      <c r="I965" s="8"/>
      <c r="J965" s="8"/>
      <c r="K965" s="8"/>
      <c r="L965" s="8"/>
      <c r="M965" s="8"/>
      <c r="N965" s="8"/>
      <c r="O965" s="8"/>
      <c r="P965" s="8"/>
      <c r="Q965" s="8"/>
      <c r="R965" s="8"/>
      <c r="S965" s="8"/>
      <c r="T965" s="8"/>
      <c r="U965" s="8"/>
      <c r="V965" s="8"/>
    </row>
    <row r="966" spans="1:22" x14ac:dyDescent="0.2">
      <c r="A966" s="8"/>
      <c r="B966" s="8"/>
      <c r="C966" s="8"/>
      <c r="D966" s="8"/>
      <c r="E966" s="8"/>
      <c r="F966" s="8"/>
      <c r="G966" s="8"/>
      <c r="H966" s="8"/>
      <c r="I966" s="8"/>
      <c r="J966" s="8"/>
      <c r="K966" s="8"/>
      <c r="L966" s="8"/>
      <c r="M966" s="8"/>
      <c r="N966" s="8"/>
      <c r="O966" s="8"/>
      <c r="P966" s="8"/>
      <c r="Q966" s="8"/>
      <c r="R966" s="8"/>
      <c r="S966" s="8"/>
      <c r="T966" s="8"/>
      <c r="U966" s="8"/>
      <c r="V966" s="8"/>
    </row>
    <row r="967" spans="1:22" x14ac:dyDescent="0.2">
      <c r="A967" s="8"/>
      <c r="B967" s="8"/>
      <c r="C967" s="8"/>
      <c r="D967" s="8"/>
      <c r="E967" s="8"/>
      <c r="F967" s="8"/>
      <c r="G967" s="8"/>
      <c r="H967" s="8"/>
      <c r="I967" s="8"/>
      <c r="J967" s="8"/>
      <c r="K967" s="8"/>
      <c r="L967" s="8"/>
      <c r="M967" s="8"/>
      <c r="N967" s="8"/>
      <c r="O967" s="8"/>
      <c r="P967" s="8"/>
      <c r="Q967" s="8"/>
      <c r="R967" s="8"/>
      <c r="S967" s="8"/>
      <c r="T967" s="8"/>
      <c r="U967" s="8"/>
      <c r="V967" s="8"/>
    </row>
    <row r="968" spans="1:22" x14ac:dyDescent="0.2">
      <c r="A968" s="8"/>
      <c r="B968" s="8"/>
      <c r="C968" s="8"/>
      <c r="D968" s="8"/>
      <c r="E968" s="8"/>
      <c r="F968" s="8"/>
      <c r="G968" s="8"/>
      <c r="H968" s="8"/>
      <c r="I968" s="8"/>
      <c r="J968" s="8"/>
      <c r="K968" s="8"/>
      <c r="L968" s="8"/>
      <c r="M968" s="8"/>
      <c r="N968" s="8"/>
      <c r="O968" s="8"/>
      <c r="P968" s="8"/>
      <c r="Q968" s="8"/>
      <c r="R968" s="8"/>
      <c r="S968" s="8"/>
      <c r="T968" s="8"/>
      <c r="U968" s="8"/>
      <c r="V968" s="8"/>
    </row>
    <row r="969" spans="1:22" x14ac:dyDescent="0.2">
      <c r="A969" s="8"/>
      <c r="B969" s="8"/>
      <c r="C969" s="8"/>
      <c r="D969" s="8"/>
      <c r="E969" s="8"/>
      <c r="F969" s="8"/>
      <c r="G969" s="8"/>
      <c r="H969" s="8"/>
      <c r="I969" s="8"/>
      <c r="J969" s="8"/>
      <c r="K969" s="8"/>
      <c r="L969" s="8"/>
      <c r="M969" s="8"/>
      <c r="N969" s="8"/>
      <c r="O969" s="8"/>
      <c r="P969" s="8"/>
      <c r="Q969" s="8"/>
      <c r="R969" s="8"/>
      <c r="S969" s="8"/>
      <c r="T969" s="8"/>
      <c r="U969" s="8"/>
      <c r="V969" s="8"/>
    </row>
    <row r="970" spans="1:22" x14ac:dyDescent="0.2">
      <c r="A970" s="8"/>
      <c r="B970" s="8"/>
      <c r="C970" s="8"/>
      <c r="D970" s="8"/>
      <c r="E970" s="8"/>
      <c r="F970" s="8"/>
      <c r="G970" s="8"/>
      <c r="H970" s="8"/>
      <c r="I970" s="8"/>
      <c r="J970" s="8"/>
      <c r="K970" s="8"/>
      <c r="L970" s="8"/>
      <c r="M970" s="8"/>
      <c r="N970" s="8"/>
      <c r="O970" s="8"/>
      <c r="P970" s="8"/>
      <c r="Q970" s="8"/>
      <c r="R970" s="8"/>
      <c r="S970" s="8"/>
      <c r="T970" s="8"/>
      <c r="U970" s="8"/>
      <c r="V970" s="8"/>
    </row>
    <row r="971" spans="1:22" x14ac:dyDescent="0.2">
      <c r="A971" s="8"/>
      <c r="B971" s="8"/>
      <c r="C971" s="8"/>
      <c r="D971" s="8"/>
      <c r="E971" s="8"/>
      <c r="F971" s="8"/>
      <c r="G971" s="8"/>
      <c r="H971" s="8"/>
      <c r="I971" s="8"/>
      <c r="J971" s="8"/>
      <c r="K971" s="8"/>
      <c r="L971" s="8"/>
      <c r="M971" s="8"/>
      <c r="N971" s="8"/>
      <c r="O971" s="8"/>
      <c r="P971" s="8"/>
      <c r="Q971" s="8"/>
      <c r="R971" s="8"/>
      <c r="S971" s="8"/>
      <c r="T971" s="8"/>
      <c r="U971" s="8"/>
      <c r="V971" s="8"/>
    </row>
    <row r="972" spans="1:22" x14ac:dyDescent="0.2">
      <c r="A972" s="8"/>
      <c r="B972" s="8"/>
      <c r="C972" s="8"/>
      <c r="D972" s="8"/>
      <c r="E972" s="8"/>
      <c r="F972" s="8"/>
      <c r="G972" s="8"/>
      <c r="H972" s="8"/>
      <c r="I972" s="8"/>
      <c r="J972" s="8"/>
      <c r="K972" s="8"/>
      <c r="L972" s="8"/>
      <c r="M972" s="8"/>
      <c r="N972" s="8"/>
      <c r="O972" s="8"/>
      <c r="P972" s="8"/>
      <c r="Q972" s="8"/>
      <c r="R972" s="8"/>
      <c r="S972" s="8"/>
      <c r="T972" s="8"/>
      <c r="U972" s="8"/>
      <c r="V972" s="8"/>
    </row>
    <row r="973" spans="1:22" x14ac:dyDescent="0.2">
      <c r="A973" s="8"/>
      <c r="B973" s="8"/>
      <c r="C973" s="8"/>
      <c r="D973" s="8"/>
      <c r="E973" s="8"/>
      <c r="F973" s="8"/>
      <c r="G973" s="8"/>
      <c r="H973" s="8"/>
      <c r="I973" s="8"/>
      <c r="J973" s="8"/>
      <c r="K973" s="8"/>
      <c r="L973" s="8"/>
      <c r="M973" s="8"/>
      <c r="N973" s="8"/>
      <c r="O973" s="8"/>
      <c r="P973" s="8"/>
      <c r="Q973" s="8"/>
      <c r="R973" s="8"/>
      <c r="S973" s="8"/>
      <c r="T973" s="8"/>
      <c r="U973" s="8"/>
      <c r="V973" s="8"/>
    </row>
    <row r="974" spans="1:22" x14ac:dyDescent="0.2">
      <c r="A974" s="8"/>
      <c r="B974" s="8"/>
      <c r="C974" s="8"/>
      <c r="D974" s="8"/>
      <c r="E974" s="8"/>
      <c r="F974" s="8"/>
      <c r="G974" s="8"/>
      <c r="H974" s="8"/>
      <c r="I974" s="8"/>
      <c r="J974" s="8"/>
      <c r="K974" s="8"/>
      <c r="L974" s="8"/>
      <c r="M974" s="8"/>
      <c r="N974" s="8"/>
      <c r="O974" s="8"/>
      <c r="P974" s="8"/>
      <c r="Q974" s="8"/>
      <c r="R974" s="8"/>
      <c r="S974" s="8"/>
      <c r="T974" s="8"/>
      <c r="U974" s="8"/>
      <c r="V974" s="8"/>
    </row>
    <row r="975" spans="1:22" x14ac:dyDescent="0.2">
      <c r="A975" s="8"/>
      <c r="B975" s="8"/>
      <c r="C975" s="8"/>
      <c r="D975" s="8"/>
      <c r="E975" s="8"/>
      <c r="F975" s="8"/>
      <c r="G975" s="8"/>
      <c r="H975" s="8"/>
      <c r="I975" s="8"/>
      <c r="J975" s="8"/>
      <c r="K975" s="8"/>
      <c r="L975" s="8"/>
      <c r="M975" s="8"/>
      <c r="N975" s="8"/>
      <c r="O975" s="8"/>
      <c r="P975" s="8"/>
      <c r="Q975" s="8"/>
      <c r="R975" s="8"/>
      <c r="S975" s="8"/>
      <c r="T975" s="8"/>
      <c r="U975" s="8"/>
      <c r="V975" s="8"/>
    </row>
    <row r="976" spans="1:22" x14ac:dyDescent="0.2">
      <c r="A976" s="8"/>
      <c r="B976" s="8"/>
      <c r="C976" s="8"/>
      <c r="D976" s="8"/>
      <c r="E976" s="8"/>
      <c r="F976" s="8"/>
      <c r="G976" s="8"/>
      <c r="H976" s="8"/>
      <c r="I976" s="8"/>
      <c r="J976" s="8"/>
      <c r="K976" s="8"/>
      <c r="L976" s="8"/>
      <c r="M976" s="8"/>
      <c r="N976" s="8"/>
      <c r="O976" s="8"/>
      <c r="P976" s="8"/>
      <c r="Q976" s="8"/>
      <c r="R976" s="8"/>
      <c r="S976" s="8"/>
      <c r="T976" s="8"/>
      <c r="U976" s="8"/>
      <c r="V976" s="8"/>
    </row>
    <row r="977" spans="1:22" x14ac:dyDescent="0.2">
      <c r="A977" s="8"/>
      <c r="B977" s="8"/>
      <c r="C977" s="8"/>
      <c r="D977" s="8"/>
      <c r="E977" s="8"/>
      <c r="F977" s="8"/>
      <c r="G977" s="8"/>
      <c r="H977" s="8"/>
      <c r="I977" s="8"/>
      <c r="J977" s="8"/>
      <c r="K977" s="8"/>
      <c r="L977" s="8"/>
      <c r="M977" s="8"/>
      <c r="N977" s="8"/>
      <c r="O977" s="8"/>
      <c r="P977" s="8"/>
      <c r="Q977" s="8"/>
      <c r="R977" s="8"/>
      <c r="S977" s="8"/>
      <c r="T977" s="8"/>
      <c r="U977" s="8"/>
      <c r="V977" s="8"/>
    </row>
  </sheetData>
  <sheetProtection sheet="1" objects="1" scenarios="1"/>
  <sortState ref="B82:D91">
    <sortCondition descending="1" ref="D82:D91"/>
  </sortState>
  <dataConsolidate/>
  <mergeCells count="25">
    <mergeCell ref="F113:J113"/>
    <mergeCell ref="B55:G55"/>
    <mergeCell ref="B57:G57"/>
    <mergeCell ref="B59:G59"/>
    <mergeCell ref="B61:G61"/>
    <mergeCell ref="B97:G97"/>
    <mergeCell ref="B99:G99"/>
    <mergeCell ref="B101:G101"/>
    <mergeCell ref="B103:G103"/>
    <mergeCell ref="B105:G105"/>
    <mergeCell ref="B1:G1"/>
    <mergeCell ref="B2:G2"/>
    <mergeCell ref="B5:G5"/>
    <mergeCell ref="B7:G7"/>
    <mergeCell ref="B9:G9"/>
    <mergeCell ref="B13:G13"/>
    <mergeCell ref="B15:G15"/>
    <mergeCell ref="B17:G17"/>
    <mergeCell ref="B19:G19"/>
    <mergeCell ref="B11:G11"/>
    <mergeCell ref="B294:G294"/>
    <mergeCell ref="B181:G181"/>
    <mergeCell ref="B255:G255"/>
    <mergeCell ref="B131:G131"/>
    <mergeCell ref="B155:G155"/>
  </mergeCells>
  <dataValidations count="21">
    <dataValidation type="whole" operator="lessThanOrEqual" allowBlank="1" showInputMessage="1" showErrorMessage="1" sqref="D51 D93" xr:uid="{00000000-0002-0000-0000-000000000000}">
      <formula1>1</formula1>
    </dataValidation>
    <dataValidation type="list" allowBlank="1" showInputMessage="1" showErrorMessage="1" error="You may only enter 1,2,3 or 4_x000a_" sqref="F114:F125 H114:H125 J114:J125" xr:uid="{00000000-0002-0000-0000-000001000000}">
      <formula1>"1,2,3,4"</formula1>
    </dataValidation>
    <dataValidation type="decimal" allowBlank="1" showInputMessage="1" showErrorMessage="1" error="Weights must be between 0.01 and 1.00" sqref="D114:D125 D82:D91 D70:D79 D28:D37 D40:D49" xr:uid="{00000000-0002-0000-0000-000002000000}">
      <formula1>0.01</formula1>
      <formula2>1</formula2>
    </dataValidation>
    <dataValidation type="decimal" allowBlank="1" showInputMessage="1" showErrorMessage="1" error="Values cannot be greater than 1.0. Check your numbers in Column D and F." sqref="J153:J157" xr:uid="{00000000-0002-0000-0000-000003000000}">
      <formula1>0</formula1>
      <formula2>1</formula2>
    </dataValidation>
    <dataValidation type="decimal" allowBlank="1" showInputMessage="1" showErrorMessage="1" error="Industry Growth Rate is limited to 0.25 to -0.25 in tihs Matrix. " sqref="H153:H157" xr:uid="{00000000-0002-0000-0000-000004000000}">
      <formula1>-0.25</formula1>
      <formula2>0.25</formula2>
    </dataValidation>
    <dataValidation type="decimal" allowBlank="1" showInputMessage="1" showErrorMessage="1" error="Estimated Values Must Be Between 1 and 4" sqref="F172:F176 H172:H176" xr:uid="{00000000-0002-0000-0000-000005000000}">
      <formula1>1</formula1>
      <formula2>4</formula2>
    </dataValidation>
    <dataValidation type="list" allowBlank="1" showInputMessage="1" showErrorMessage="1" error="You may only enter whole numbers -7 to -1" prompt="Negative 7 is worst to Negative 1 is best" sqref="D217:D221 D224:D228" xr:uid="{00000000-0002-0000-0000-000006000000}">
      <formula1>"-1,-2,-3,-4,-5,-6,-7"</formula1>
    </dataValidation>
    <dataValidation type="list" allowBlank="1" showInputMessage="1" showErrorMessage="1" error="You may only enter whole numbers 1-7" prompt="Positive 1 Worst to Positive 7 Best" sqref="D201:D205 D208:D212" xr:uid="{00000000-0002-0000-0000-000007000000}">
      <formula1>"1,2,3,4,5,6,7"</formula1>
    </dataValidation>
    <dataValidation type="list" allowBlank="1" showInputMessage="1" showErrorMessage="1" error="Numbers must be between 1 and 7" prompt="Positive 1 Worst to Positive 7 Best" sqref="D236 D245:D246" xr:uid="{00000000-0002-0000-0000-000008000000}">
      <formula1>"1,2,3,4,5,6,7"</formula1>
    </dataValidation>
    <dataValidation type="list" allowBlank="1" showInputMessage="1" showErrorMessage="1" error="Numbers must be between -1 and -7" prompt="Negative 7 Worst to Negative 1 Best" sqref="D237:D238 D247:D248" xr:uid="{00000000-0002-0000-0000-000009000000}">
      <formula1>"-7,-6,-5,-4,-3,-2,-1"</formula1>
    </dataValidation>
    <dataValidation type="decimal" allowBlank="1" showInputMessage="1" showErrorMessage="1" error="Numbers can only be between 1 and 9 Check Step 3 for details_x000a_" sqref="E281:E290" xr:uid="{00000000-0002-0000-0000-00000A000000}">
      <formula1>1</formula1>
      <formula2>9</formula2>
    </dataValidation>
    <dataValidation type="list" allowBlank="1" showInputMessage="1" showErrorMessage="1" sqref="D357:D366 F357:F366 F343:F352 F412 F330:F339 D343:D352 D371:D380 D412 F371:F380 D330:D339" xr:uid="{00000000-0002-0000-0000-00000B000000}">
      <formula1>"0,1,2,3,4"</formula1>
    </dataValidation>
    <dataValidation type="list" allowBlank="1" showInputMessage="1" showErrorMessage="1" error="Numbers must be between 1 and 7" prompt="Positive 1 Worst to Positive 7 Best_x000a_" sqref="D235" xr:uid="{00000000-0002-0000-0000-00000C000000}">
      <formula1>"1,2,3,4,5,6,7"</formula1>
    </dataValidation>
    <dataValidation type="list" allowBlank="1" showInputMessage="1" showErrorMessage="1" error="Numbers can only be between 1 and 9 Check Step 3 for details_x000a_" prompt="Positive 1 Weakest to Positive 9 Strongest_x000a_" sqref="D281:D290" xr:uid="{00000000-0002-0000-0000-00000D000000}">
      <formula1>"1,2,3,4,5,6,7,8,9"</formula1>
    </dataValidation>
    <dataValidation type="list" allowBlank="1" showInputMessage="1" showErrorMessage="1" error="Numbers can only be between 1 and 9 Check Step 3 for details_x000a_" prompt="Positive 1 Worst to Positive 9 Best" sqref="F281:F290" xr:uid="{00000000-0002-0000-0000-00000E000000}">
      <formula1>"1,2,3,4,5,6,7,8,9"</formula1>
    </dataValidation>
    <dataValidation type="list" allowBlank="1" showInputMessage="1" showErrorMessage="1" error="Values Must be between 1 and 9" prompt="Positive 1 Worst to Positive 9 Best" sqref="D302:D307 F302:F307" xr:uid="{00000000-0002-0000-0000-00000F000000}">
      <formula1>"1,2,3,4,5,6,7,8,9"</formula1>
    </dataValidation>
    <dataValidation type="list" allowBlank="1" showInputMessage="1" showErrorMessage="1" error="Strenghts can only be whole numbers between 1-4_x000a_" sqref="F28:F37" xr:uid="{00000000-0002-0000-0000-000010000000}">
      <formula1>"1,2,3,4"</formula1>
    </dataValidation>
    <dataValidation type="list" allowBlank="1" showInputMessage="1" showErrorMessage="1" error="Weaknesses can only be whole numbers between 1-4_x000a_" sqref="F40:F49" xr:uid="{00000000-0002-0000-0000-000011000000}">
      <formula1>"1,2,3,4"</formula1>
    </dataValidation>
    <dataValidation type="list" allowBlank="1" showInputMessage="1" showErrorMessage="1" error="Opportunities can only be whole numbers between 1-4_x000a_" sqref="F70:F79" xr:uid="{00000000-0002-0000-0000-000012000000}">
      <formula1>"1,2,3,4"</formula1>
    </dataValidation>
    <dataValidation type="list" allowBlank="1" showInputMessage="1" showErrorMessage="1" error="Threats can only be whole numbers between 1-4_x000a__x000a_" sqref="F82:F91" xr:uid="{00000000-0002-0000-0000-000013000000}">
      <formula1>"1,2,3,4"</formula1>
    </dataValidation>
    <dataValidation type="decimal" allowBlank="1" showInputMessage="1" showErrorMessage="1" error="Industry Division Market Growth Rate Is Limited to 0.20 to -0.20" sqref="H145:H149" xr:uid="{00000000-0002-0000-0000-000014000000}">
      <formula1>-0.2</formula1>
      <formula2>0.2</formula2>
    </dataValidation>
  </dataValidations>
  <pageMargins left="0.7" right="0.7" top="0.75" bottom="0.75" header="0.3" footer="0.3"/>
  <pageSetup orientation="portrait"/>
  <ignoredErrors>
    <ignoredError sqref="B356 A357:A366" unlockedFormula="1"/>
    <ignoredError sqref="A319:A321"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O36"/>
  <sheetViews>
    <sheetView showGridLines="0" workbookViewId="0">
      <selection activeCell="Q31" sqref="Q31"/>
    </sheetView>
  </sheetViews>
  <sheetFormatPr baseColWidth="10" defaultColWidth="8.83203125" defaultRowHeight="15" x14ac:dyDescent="0.2"/>
  <cols>
    <col min="1" max="1" width="8.83203125" style="16"/>
    <col min="2" max="2" width="8.6640625" style="16" bestFit="1" customWidth="1"/>
    <col min="3" max="16384" width="8.83203125" style="16"/>
  </cols>
  <sheetData>
    <row r="1" spans="1:15" ht="16" thickBot="1" x14ac:dyDescent="0.25"/>
    <row r="2" spans="1:15" ht="18" thickBot="1" x14ac:dyDescent="0.25">
      <c r="B2" s="27" t="s">
        <v>119</v>
      </c>
    </row>
    <row r="5" spans="1:15" ht="16" x14ac:dyDescent="0.2">
      <c r="A5" s="186">
        <v>1</v>
      </c>
      <c r="B5" s="840" t="s">
        <v>247</v>
      </c>
      <c r="C5" s="840"/>
      <c r="D5" s="840"/>
      <c r="E5" s="840"/>
      <c r="F5" s="840"/>
      <c r="G5" s="840"/>
      <c r="H5" s="840"/>
      <c r="I5" s="840"/>
      <c r="J5" s="840"/>
    </row>
    <row r="6" spans="1:15" ht="16" x14ac:dyDescent="0.2">
      <c r="A6" s="187"/>
      <c r="B6" s="186"/>
      <c r="C6" s="186"/>
      <c r="D6" s="186"/>
      <c r="E6" s="186"/>
      <c r="F6" s="186"/>
      <c r="G6" s="186"/>
      <c r="H6" s="186"/>
      <c r="I6" s="186"/>
      <c r="J6" s="186"/>
    </row>
    <row r="7" spans="1:15" ht="16" x14ac:dyDescent="0.2">
      <c r="A7" s="187">
        <v>2</v>
      </c>
      <c r="B7" s="841" t="s">
        <v>46</v>
      </c>
      <c r="C7" s="841"/>
      <c r="D7" s="841"/>
      <c r="E7" s="841"/>
      <c r="F7" s="841"/>
      <c r="G7" s="841"/>
      <c r="H7" s="841"/>
      <c r="I7" s="841"/>
      <c r="J7" s="841"/>
    </row>
    <row r="8" spans="1:15" ht="16" x14ac:dyDescent="0.2">
      <c r="A8" s="187"/>
      <c r="B8" s="186"/>
      <c r="C8" s="186"/>
      <c r="D8" s="186"/>
      <c r="E8" s="186"/>
      <c r="F8" s="186"/>
      <c r="G8" s="186"/>
      <c r="H8" s="186"/>
      <c r="I8" s="186"/>
      <c r="J8" s="186"/>
    </row>
    <row r="9" spans="1:15" ht="51" customHeight="1" x14ac:dyDescent="0.2">
      <c r="A9" s="187">
        <v>3</v>
      </c>
      <c r="B9" s="842" t="s">
        <v>141</v>
      </c>
      <c r="C9" s="842"/>
      <c r="D9" s="842"/>
      <c r="E9" s="842"/>
      <c r="F9" s="842"/>
      <c r="G9" s="842"/>
      <c r="H9" s="842"/>
      <c r="I9" s="842"/>
      <c r="J9" s="842"/>
    </row>
    <row r="10" spans="1:15" x14ac:dyDescent="0.2">
      <c r="A10" s="60"/>
      <c r="B10" s="60"/>
      <c r="C10" s="60"/>
      <c r="D10" s="60"/>
      <c r="E10" s="60"/>
      <c r="F10" s="60"/>
      <c r="G10" s="60"/>
      <c r="H10" s="60"/>
      <c r="I10" s="60"/>
      <c r="J10" s="60"/>
      <c r="K10" s="60"/>
      <c r="L10" s="60"/>
      <c r="M10" s="60"/>
      <c r="N10" s="60"/>
      <c r="O10" s="60"/>
    </row>
    <row r="11" spans="1:15" x14ac:dyDescent="0.2">
      <c r="A11" s="60"/>
      <c r="B11" s="60"/>
      <c r="C11" s="60"/>
      <c r="D11" s="60"/>
      <c r="E11" s="60"/>
      <c r="F11" s="60"/>
      <c r="G11" s="60"/>
      <c r="H11" s="60"/>
      <c r="I11" s="60"/>
      <c r="J11" s="60"/>
      <c r="K11" s="60"/>
      <c r="L11" s="60"/>
      <c r="M11" s="60"/>
      <c r="N11" s="60"/>
      <c r="O11" s="60"/>
    </row>
    <row r="12" spans="1:15" x14ac:dyDescent="0.2">
      <c r="A12" s="60"/>
      <c r="B12" s="60"/>
      <c r="C12" s="60"/>
      <c r="D12" s="60"/>
      <c r="E12" s="60"/>
      <c r="F12" s="874"/>
      <c r="G12" s="874"/>
      <c r="H12" s="874"/>
      <c r="I12" s="874"/>
      <c r="J12" s="60"/>
      <c r="K12" s="60"/>
      <c r="L12" s="60"/>
      <c r="M12" s="60"/>
      <c r="N12" s="60"/>
      <c r="O12" s="60"/>
    </row>
    <row r="13" spans="1:15" x14ac:dyDescent="0.2">
      <c r="A13" s="60"/>
      <c r="B13" s="60"/>
      <c r="C13" s="60"/>
      <c r="D13" s="60"/>
      <c r="E13" s="60"/>
      <c r="F13" s="60"/>
      <c r="G13" s="60"/>
      <c r="H13" s="60"/>
      <c r="I13" s="60"/>
      <c r="J13" s="60"/>
      <c r="K13" s="60"/>
      <c r="L13" s="60"/>
      <c r="M13" s="60"/>
      <c r="N13" s="60"/>
      <c r="O13" s="60"/>
    </row>
    <row r="14" spans="1:15" x14ac:dyDescent="0.2">
      <c r="A14" s="60"/>
      <c r="B14" s="60"/>
      <c r="C14" s="60"/>
      <c r="D14" s="60"/>
      <c r="E14" s="60"/>
      <c r="F14" s="60"/>
      <c r="G14" s="60"/>
      <c r="H14" s="60"/>
      <c r="I14" s="60"/>
      <c r="J14" s="60"/>
      <c r="K14" s="60"/>
      <c r="L14" s="60"/>
      <c r="M14" s="60"/>
      <c r="N14" s="60"/>
      <c r="O14" s="60"/>
    </row>
    <row r="15" spans="1:15" x14ac:dyDescent="0.2">
      <c r="A15" s="60"/>
      <c r="B15" s="60"/>
      <c r="C15" s="60"/>
      <c r="D15" s="60"/>
      <c r="E15" s="60"/>
      <c r="F15" s="60"/>
      <c r="G15" s="60"/>
      <c r="H15" s="60"/>
      <c r="I15" s="60"/>
      <c r="J15" s="60"/>
      <c r="K15" s="60"/>
      <c r="L15" s="60"/>
      <c r="M15" s="60"/>
      <c r="N15" s="60"/>
      <c r="O15" s="60"/>
    </row>
    <row r="16" spans="1:15" x14ac:dyDescent="0.2">
      <c r="A16" s="60"/>
      <c r="B16" s="60"/>
      <c r="C16" s="60"/>
      <c r="D16" s="60"/>
      <c r="E16" s="60"/>
      <c r="F16" s="60"/>
      <c r="G16" s="60"/>
      <c r="H16" s="60"/>
      <c r="I16" s="60"/>
      <c r="J16" s="60"/>
      <c r="K16" s="60"/>
      <c r="L16" s="60"/>
      <c r="M16" s="60"/>
      <c r="N16" s="60"/>
      <c r="O16" s="60"/>
    </row>
    <row r="17" spans="1:15" x14ac:dyDescent="0.2">
      <c r="A17" s="60"/>
      <c r="B17" s="60"/>
      <c r="C17" s="60"/>
      <c r="D17" s="60"/>
      <c r="E17" s="60"/>
      <c r="F17" s="60"/>
      <c r="G17" s="60"/>
      <c r="H17" s="60"/>
      <c r="I17" s="60"/>
      <c r="J17" s="60"/>
      <c r="K17" s="60"/>
      <c r="L17" s="60"/>
      <c r="M17" s="60"/>
      <c r="N17" s="60"/>
      <c r="O17" s="60"/>
    </row>
    <row r="18" spans="1:15" x14ac:dyDescent="0.2">
      <c r="A18" s="60"/>
      <c r="B18" s="60"/>
      <c r="C18" s="60"/>
      <c r="D18" s="60"/>
      <c r="E18" s="60"/>
      <c r="F18" s="60"/>
      <c r="G18" s="60"/>
      <c r="H18" s="60"/>
      <c r="I18" s="60"/>
      <c r="J18" s="60"/>
      <c r="K18" s="60"/>
      <c r="L18" s="60"/>
      <c r="M18" s="60"/>
      <c r="N18" s="60"/>
      <c r="O18" s="60"/>
    </row>
    <row r="19" spans="1:15" x14ac:dyDescent="0.2">
      <c r="A19" s="60"/>
      <c r="B19" s="60"/>
      <c r="C19" s="60"/>
      <c r="D19" s="60"/>
      <c r="E19" s="60"/>
      <c r="F19" s="60"/>
      <c r="G19" s="60"/>
      <c r="H19" s="60"/>
      <c r="I19" s="60"/>
      <c r="J19" s="60"/>
      <c r="K19" s="60"/>
      <c r="L19" s="60"/>
      <c r="M19" s="60"/>
      <c r="N19" s="60"/>
      <c r="O19" s="60"/>
    </row>
    <row r="20" spans="1:15" x14ac:dyDescent="0.2">
      <c r="A20" s="60"/>
      <c r="B20" s="60"/>
      <c r="C20" s="60"/>
      <c r="D20" s="60"/>
      <c r="E20" s="60"/>
      <c r="F20" s="60"/>
      <c r="G20" s="60"/>
      <c r="H20" s="60"/>
      <c r="I20" s="60"/>
      <c r="J20" s="60"/>
      <c r="K20" s="60"/>
      <c r="L20" s="60"/>
      <c r="M20" s="60"/>
      <c r="N20" s="60"/>
      <c r="O20" s="60"/>
    </row>
    <row r="21" spans="1:15" x14ac:dyDescent="0.2">
      <c r="A21" s="60"/>
      <c r="B21" s="60"/>
      <c r="C21" s="60"/>
      <c r="D21" s="60"/>
      <c r="E21" s="60"/>
      <c r="F21" s="60"/>
      <c r="G21" s="60"/>
      <c r="H21" s="60"/>
      <c r="I21" s="60"/>
      <c r="J21" s="60"/>
      <c r="K21" s="60"/>
      <c r="L21" s="188"/>
      <c r="M21" s="188"/>
      <c r="N21" s="188"/>
      <c r="O21" s="60"/>
    </row>
    <row r="22" spans="1:15" x14ac:dyDescent="0.2">
      <c r="A22" s="60"/>
      <c r="B22" s="60"/>
      <c r="C22" s="60"/>
      <c r="D22" s="60"/>
      <c r="E22" s="60"/>
      <c r="F22" s="60"/>
      <c r="G22" s="60"/>
      <c r="H22" s="60"/>
      <c r="I22" s="60"/>
      <c r="J22" s="60"/>
      <c r="K22" s="60"/>
      <c r="L22" s="188"/>
      <c r="M22" s="188"/>
      <c r="N22" s="188"/>
      <c r="O22" s="60"/>
    </row>
    <row r="23" spans="1:15" x14ac:dyDescent="0.2">
      <c r="A23" s="60"/>
      <c r="B23" s="60"/>
      <c r="C23" s="60"/>
      <c r="D23" s="60"/>
      <c r="E23" s="60"/>
      <c r="F23" s="60"/>
      <c r="G23" s="60"/>
      <c r="H23" s="60"/>
      <c r="I23" s="60"/>
      <c r="J23" s="60"/>
      <c r="K23" s="60"/>
      <c r="L23" s="188"/>
      <c r="M23" s="188"/>
      <c r="N23" s="188"/>
      <c r="O23" s="60"/>
    </row>
    <row r="24" spans="1:15" x14ac:dyDescent="0.2">
      <c r="A24" s="60"/>
      <c r="B24" s="60"/>
      <c r="C24" s="60"/>
      <c r="D24" s="60"/>
      <c r="E24" s="60"/>
      <c r="F24" s="60"/>
      <c r="G24" s="60"/>
      <c r="H24" s="60"/>
      <c r="I24" s="60"/>
      <c r="J24" s="60"/>
      <c r="K24" s="60"/>
      <c r="L24" s="60"/>
      <c r="M24" s="60"/>
      <c r="N24" s="60"/>
      <c r="O24" s="60"/>
    </row>
    <row r="25" spans="1:15" x14ac:dyDescent="0.2">
      <c r="A25" s="60"/>
      <c r="B25" s="60"/>
      <c r="C25" s="60"/>
      <c r="D25" s="60"/>
      <c r="E25" s="60"/>
      <c r="F25" s="60"/>
      <c r="G25" s="60"/>
      <c r="H25" s="60"/>
      <c r="I25" s="60"/>
      <c r="J25" s="60"/>
      <c r="K25" s="60"/>
      <c r="L25" s="60"/>
      <c r="M25" s="60"/>
      <c r="N25" s="60"/>
      <c r="O25" s="60"/>
    </row>
    <row r="26" spans="1:15" x14ac:dyDescent="0.2">
      <c r="A26" s="60"/>
      <c r="B26" s="60"/>
      <c r="C26" s="60"/>
      <c r="D26" s="60"/>
      <c r="E26" s="60"/>
      <c r="F26" s="60"/>
      <c r="G26" s="60"/>
      <c r="H26" s="60"/>
      <c r="I26" s="60"/>
      <c r="J26" s="60"/>
      <c r="K26" s="60"/>
      <c r="L26" s="60"/>
      <c r="M26" s="60"/>
      <c r="N26" s="60"/>
      <c r="O26" s="60"/>
    </row>
    <row r="27" spans="1:15" x14ac:dyDescent="0.2">
      <c r="A27" s="60"/>
      <c r="B27" s="60"/>
      <c r="C27" s="60"/>
      <c r="D27" s="60"/>
      <c r="E27" s="60"/>
      <c r="F27" s="60"/>
      <c r="G27" s="60"/>
      <c r="H27" s="60"/>
      <c r="I27" s="60"/>
      <c r="J27" s="60"/>
      <c r="K27" s="60"/>
      <c r="L27" s="60"/>
      <c r="M27" s="60"/>
      <c r="N27" s="60"/>
      <c r="O27" s="60"/>
    </row>
    <row r="28" spans="1:15" x14ac:dyDescent="0.2">
      <c r="A28" s="60"/>
      <c r="B28" s="60"/>
      <c r="C28" s="60"/>
      <c r="D28" s="60"/>
      <c r="E28" s="60"/>
      <c r="F28" s="60"/>
      <c r="G28" s="60"/>
      <c r="H28" s="60"/>
      <c r="I28" s="60"/>
      <c r="J28" s="60"/>
      <c r="K28" s="60"/>
      <c r="L28" s="60"/>
      <c r="M28" s="60"/>
      <c r="N28" s="60"/>
      <c r="O28" s="60"/>
    </row>
    <row r="29" spans="1:15" x14ac:dyDescent="0.2">
      <c r="A29" s="60"/>
      <c r="B29" s="60"/>
      <c r="C29" s="60"/>
      <c r="D29" s="60"/>
      <c r="E29" s="60"/>
      <c r="F29" s="60"/>
      <c r="G29" s="60"/>
      <c r="H29" s="60"/>
      <c r="I29" s="60"/>
      <c r="J29" s="60"/>
      <c r="K29" s="60"/>
      <c r="L29" s="60"/>
      <c r="M29" s="60"/>
      <c r="N29" s="60"/>
      <c r="O29" s="60"/>
    </row>
    <row r="30" spans="1:15" x14ac:dyDescent="0.2">
      <c r="A30" s="60"/>
      <c r="B30" s="60"/>
      <c r="C30" s="60"/>
      <c r="D30" s="60"/>
      <c r="E30" s="60"/>
      <c r="F30" s="60"/>
      <c r="G30" s="60"/>
      <c r="H30" s="60"/>
      <c r="I30" s="60"/>
      <c r="J30" s="60"/>
      <c r="K30" s="60"/>
      <c r="L30" s="60"/>
      <c r="M30" s="60"/>
      <c r="N30" s="60"/>
      <c r="O30" s="60"/>
    </row>
    <row r="31" spans="1:15" x14ac:dyDescent="0.2">
      <c r="A31" s="60"/>
      <c r="B31" s="60"/>
      <c r="C31" s="60"/>
      <c r="D31" s="60"/>
      <c r="E31" s="60"/>
      <c r="F31" s="60"/>
      <c r="G31" s="60"/>
      <c r="H31" s="60"/>
      <c r="I31" s="60"/>
      <c r="J31" s="60"/>
      <c r="K31" s="60"/>
      <c r="L31" s="60"/>
      <c r="M31" s="60"/>
      <c r="N31" s="60"/>
      <c r="O31" s="60"/>
    </row>
    <row r="32" spans="1:15" x14ac:dyDescent="0.2">
      <c r="A32" s="60"/>
      <c r="B32" s="60"/>
      <c r="C32" s="60"/>
      <c r="D32" s="60"/>
      <c r="E32" s="60"/>
      <c r="F32" s="60"/>
      <c r="G32" s="60"/>
      <c r="H32" s="60"/>
      <c r="I32" s="60"/>
      <c r="J32" s="60"/>
      <c r="K32" s="60"/>
      <c r="L32" s="60"/>
      <c r="M32" s="60"/>
      <c r="N32" s="60"/>
      <c r="O32" s="60"/>
    </row>
    <row r="33" spans="1:15" x14ac:dyDescent="0.2">
      <c r="A33" s="60"/>
      <c r="B33" s="60"/>
      <c r="C33" s="60"/>
      <c r="D33" s="60"/>
      <c r="E33" s="60"/>
      <c r="F33" s="838"/>
      <c r="G33" s="838"/>
      <c r="H33" s="838"/>
      <c r="I33" s="838"/>
      <c r="J33" s="60"/>
      <c r="K33" s="60"/>
      <c r="L33" s="60"/>
      <c r="M33" s="60"/>
      <c r="N33" s="60"/>
      <c r="O33" s="60"/>
    </row>
    <row r="34" spans="1:15" x14ac:dyDescent="0.2">
      <c r="A34" s="60"/>
      <c r="B34" s="60"/>
      <c r="C34" s="60"/>
      <c r="D34" s="60"/>
      <c r="E34" s="60"/>
      <c r="F34" s="60"/>
      <c r="G34" s="60"/>
      <c r="H34" s="60"/>
      <c r="I34" s="60"/>
      <c r="J34" s="60"/>
      <c r="K34" s="60"/>
      <c r="L34" s="60"/>
      <c r="M34" s="60"/>
      <c r="N34" s="60"/>
      <c r="O34" s="60"/>
    </row>
    <row r="35" spans="1:15" x14ac:dyDescent="0.2">
      <c r="A35" s="60"/>
      <c r="B35" s="60"/>
      <c r="C35" s="60"/>
      <c r="D35" s="60"/>
      <c r="E35" s="60"/>
      <c r="F35" s="60"/>
      <c r="G35" s="60"/>
      <c r="H35" s="60"/>
      <c r="I35" s="60"/>
      <c r="J35" s="60"/>
      <c r="K35" s="60"/>
      <c r="L35" s="60"/>
      <c r="M35" s="60"/>
      <c r="N35" s="60"/>
      <c r="O35" s="60"/>
    </row>
    <row r="36" spans="1:15" x14ac:dyDescent="0.2">
      <c r="A36" s="60"/>
      <c r="B36" s="60"/>
      <c r="C36" s="60"/>
      <c r="D36" s="60"/>
      <c r="E36" s="60"/>
      <c r="F36" s="60"/>
      <c r="G36" s="60"/>
      <c r="H36" s="60"/>
      <c r="I36" s="60"/>
      <c r="J36" s="60"/>
      <c r="K36" s="60"/>
      <c r="L36" s="60"/>
      <c r="M36" s="60"/>
      <c r="N36" s="60"/>
      <c r="O36" s="60"/>
    </row>
  </sheetData>
  <sheetProtection sheet="1" objects="1" scenarios="1" formatColumns="0" formatRows="0"/>
  <mergeCells count="5">
    <mergeCell ref="B5:J5"/>
    <mergeCell ref="B7:J7"/>
    <mergeCell ref="B9:J9"/>
    <mergeCell ref="F12:I12"/>
    <mergeCell ref="F33:I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K26"/>
  <sheetViews>
    <sheetView showGridLines="0" workbookViewId="0">
      <selection activeCell="N12" sqref="N12"/>
    </sheetView>
  </sheetViews>
  <sheetFormatPr baseColWidth="10" defaultColWidth="8.83203125" defaultRowHeight="15" x14ac:dyDescent="0.2"/>
  <cols>
    <col min="1" max="1" width="14.6640625" customWidth="1"/>
    <col min="2" max="2" width="3.6640625" customWidth="1"/>
  </cols>
  <sheetData>
    <row r="1" spans="1:11" ht="16" thickBot="1" x14ac:dyDescent="0.25"/>
    <row r="2" spans="1:11" ht="17" thickBot="1" x14ac:dyDescent="0.25">
      <c r="A2" s="3" t="s">
        <v>102</v>
      </c>
    </row>
    <row r="3" spans="1:11" ht="16" thickBot="1" x14ac:dyDescent="0.25"/>
    <row r="4" spans="1:11" ht="16" x14ac:dyDescent="0.2">
      <c r="B4" s="884" t="s">
        <v>103</v>
      </c>
      <c r="C4" s="885"/>
      <c r="D4" s="885"/>
      <c r="E4" s="885"/>
      <c r="F4" s="885"/>
      <c r="G4" s="885"/>
      <c r="H4" s="885"/>
      <c r="I4" s="885"/>
      <c r="J4" s="885"/>
      <c r="K4" s="886"/>
    </row>
    <row r="5" spans="1:11" ht="16" x14ac:dyDescent="0.2">
      <c r="B5" s="522">
        <v>1</v>
      </c>
      <c r="C5" s="887"/>
      <c r="D5" s="887"/>
      <c r="E5" s="887"/>
      <c r="F5" s="887"/>
      <c r="G5" s="887"/>
      <c r="H5" s="887"/>
      <c r="I5" s="887"/>
      <c r="J5" s="887"/>
      <c r="K5" s="888"/>
    </row>
    <row r="6" spans="1:11" ht="16" x14ac:dyDescent="0.2">
      <c r="B6" s="523">
        <v>2</v>
      </c>
      <c r="C6" s="875"/>
      <c r="D6" s="875"/>
      <c r="E6" s="875"/>
      <c r="F6" s="875"/>
      <c r="G6" s="875"/>
      <c r="H6" s="875"/>
      <c r="I6" s="875"/>
      <c r="J6" s="875"/>
      <c r="K6" s="876"/>
    </row>
    <row r="7" spans="1:11" ht="16" x14ac:dyDescent="0.2">
      <c r="B7" s="523">
        <v>3</v>
      </c>
      <c r="C7" s="875"/>
      <c r="D7" s="875"/>
      <c r="E7" s="875"/>
      <c r="F7" s="875"/>
      <c r="G7" s="875"/>
      <c r="H7" s="875"/>
      <c r="I7" s="875"/>
      <c r="J7" s="875"/>
      <c r="K7" s="876"/>
    </row>
    <row r="8" spans="1:11" ht="17" thickBot="1" x14ac:dyDescent="0.25">
      <c r="B8" s="524">
        <v>4</v>
      </c>
      <c r="C8" s="877"/>
      <c r="D8" s="877"/>
      <c r="E8" s="877"/>
      <c r="F8" s="877"/>
      <c r="G8" s="877"/>
      <c r="H8" s="877"/>
      <c r="I8" s="877"/>
      <c r="J8" s="877"/>
      <c r="K8" s="878"/>
    </row>
    <row r="9" spans="1:11" ht="17" thickBot="1" x14ac:dyDescent="0.25">
      <c r="B9" s="7"/>
      <c r="C9" s="7"/>
      <c r="D9" s="7"/>
      <c r="E9" s="7"/>
      <c r="F9" s="7"/>
      <c r="G9" s="7"/>
      <c r="H9" s="7"/>
      <c r="I9" s="7"/>
      <c r="J9" s="7"/>
      <c r="K9" s="7"/>
    </row>
    <row r="10" spans="1:11" ht="17" thickBot="1" x14ac:dyDescent="0.25">
      <c r="B10" s="879" t="s">
        <v>104</v>
      </c>
      <c r="C10" s="880"/>
      <c r="D10" s="880"/>
      <c r="E10" s="880"/>
      <c r="F10" s="880"/>
      <c r="G10" s="880"/>
      <c r="H10" s="880"/>
      <c r="I10" s="880"/>
      <c r="J10" s="880"/>
      <c r="K10" s="881"/>
    </row>
    <row r="11" spans="1:11" ht="16" x14ac:dyDescent="0.2">
      <c r="B11" s="523">
        <v>1</v>
      </c>
      <c r="C11" s="875"/>
      <c r="D11" s="875"/>
      <c r="E11" s="875"/>
      <c r="F11" s="875"/>
      <c r="G11" s="875"/>
      <c r="H11" s="875"/>
      <c r="I11" s="875"/>
      <c r="J11" s="875"/>
      <c r="K11" s="876"/>
    </row>
    <row r="12" spans="1:11" ht="16" x14ac:dyDescent="0.2">
      <c r="B12" s="523">
        <v>2</v>
      </c>
      <c r="C12" s="875"/>
      <c r="D12" s="875"/>
      <c r="E12" s="875"/>
      <c r="F12" s="875"/>
      <c r="G12" s="875"/>
      <c r="H12" s="875"/>
      <c r="I12" s="875"/>
      <c r="J12" s="875"/>
      <c r="K12" s="876"/>
    </row>
    <row r="13" spans="1:11" ht="16" x14ac:dyDescent="0.2">
      <c r="B13" s="523">
        <v>3</v>
      </c>
      <c r="C13" s="875"/>
      <c r="D13" s="875"/>
      <c r="E13" s="875"/>
      <c r="F13" s="875"/>
      <c r="G13" s="875"/>
      <c r="H13" s="875"/>
      <c r="I13" s="875"/>
      <c r="J13" s="875"/>
      <c r="K13" s="876"/>
    </row>
    <row r="14" spans="1:11" ht="17" thickBot="1" x14ac:dyDescent="0.25">
      <c r="B14" s="524">
        <v>4</v>
      </c>
      <c r="C14" s="877"/>
      <c r="D14" s="877"/>
      <c r="E14" s="877"/>
      <c r="F14" s="877"/>
      <c r="G14" s="877"/>
      <c r="H14" s="877"/>
      <c r="I14" s="877"/>
      <c r="J14" s="877"/>
      <c r="K14" s="878"/>
    </row>
    <row r="15" spans="1:11" ht="17" thickBot="1" x14ac:dyDescent="0.25">
      <c r="B15" s="7"/>
      <c r="C15" s="7"/>
      <c r="D15" s="7"/>
      <c r="E15" s="7"/>
      <c r="F15" s="7"/>
      <c r="G15" s="7"/>
      <c r="H15" s="7"/>
      <c r="I15" s="7"/>
      <c r="J15" s="7"/>
      <c r="K15" s="7"/>
    </row>
    <row r="16" spans="1:11" ht="17" thickBot="1" x14ac:dyDescent="0.25">
      <c r="B16" s="879" t="s">
        <v>105</v>
      </c>
      <c r="C16" s="880"/>
      <c r="D16" s="880"/>
      <c r="E16" s="880"/>
      <c r="F16" s="880"/>
      <c r="G16" s="880"/>
      <c r="H16" s="880"/>
      <c r="I16" s="880"/>
      <c r="J16" s="880"/>
      <c r="K16" s="881"/>
    </row>
    <row r="17" spans="2:11" ht="16" x14ac:dyDescent="0.2">
      <c r="B17" s="523">
        <v>1</v>
      </c>
      <c r="C17" s="875"/>
      <c r="D17" s="875"/>
      <c r="E17" s="875"/>
      <c r="F17" s="875"/>
      <c r="G17" s="875"/>
      <c r="H17" s="875"/>
      <c r="I17" s="875"/>
      <c r="J17" s="875"/>
      <c r="K17" s="876"/>
    </row>
    <row r="18" spans="2:11" ht="16" x14ac:dyDescent="0.2">
      <c r="B18" s="523">
        <v>2</v>
      </c>
      <c r="C18" s="875"/>
      <c r="D18" s="875"/>
      <c r="E18" s="875"/>
      <c r="F18" s="875"/>
      <c r="G18" s="875"/>
      <c r="H18" s="875"/>
      <c r="I18" s="875"/>
      <c r="J18" s="875"/>
      <c r="K18" s="876"/>
    </row>
    <row r="19" spans="2:11" ht="16" x14ac:dyDescent="0.2">
      <c r="B19" s="523">
        <v>3</v>
      </c>
      <c r="C19" s="875"/>
      <c r="D19" s="875"/>
      <c r="E19" s="875"/>
      <c r="F19" s="875"/>
      <c r="G19" s="875"/>
      <c r="H19" s="875"/>
      <c r="I19" s="875"/>
      <c r="J19" s="875"/>
      <c r="K19" s="876"/>
    </row>
    <row r="20" spans="2:11" ht="17" thickBot="1" x14ac:dyDescent="0.25">
      <c r="B20" s="524">
        <v>4</v>
      </c>
      <c r="C20" s="877"/>
      <c r="D20" s="877"/>
      <c r="E20" s="877"/>
      <c r="F20" s="877"/>
      <c r="G20" s="877"/>
      <c r="H20" s="877"/>
      <c r="I20" s="877"/>
      <c r="J20" s="877"/>
      <c r="K20" s="878"/>
    </row>
    <row r="21" spans="2:11" ht="17" thickBot="1" x14ac:dyDescent="0.25">
      <c r="B21" s="7"/>
      <c r="C21" s="7"/>
      <c r="D21" s="7"/>
      <c r="E21" s="7"/>
      <c r="F21" s="7"/>
      <c r="G21" s="7"/>
      <c r="H21" s="7"/>
      <c r="I21" s="7"/>
      <c r="J21" s="7"/>
      <c r="K21" s="7"/>
    </row>
    <row r="22" spans="2:11" ht="17" thickBot="1" x14ac:dyDescent="0.25">
      <c r="B22" s="879" t="s">
        <v>106</v>
      </c>
      <c r="C22" s="880"/>
      <c r="D22" s="880"/>
      <c r="E22" s="880"/>
      <c r="F22" s="880"/>
      <c r="G22" s="880"/>
      <c r="H22" s="880"/>
      <c r="I22" s="880"/>
      <c r="J22" s="880"/>
      <c r="K22" s="881"/>
    </row>
    <row r="23" spans="2:11" ht="16" x14ac:dyDescent="0.2">
      <c r="B23" s="525">
        <v>1</v>
      </c>
      <c r="C23" s="882"/>
      <c r="D23" s="882"/>
      <c r="E23" s="882"/>
      <c r="F23" s="882"/>
      <c r="G23" s="882"/>
      <c r="H23" s="882"/>
      <c r="I23" s="882"/>
      <c r="J23" s="882"/>
      <c r="K23" s="883"/>
    </row>
    <row r="24" spans="2:11" ht="16" x14ac:dyDescent="0.2">
      <c r="B24" s="523">
        <v>2</v>
      </c>
      <c r="C24" s="875"/>
      <c r="D24" s="875"/>
      <c r="E24" s="875"/>
      <c r="F24" s="875"/>
      <c r="G24" s="875"/>
      <c r="H24" s="875"/>
      <c r="I24" s="875"/>
      <c r="J24" s="875"/>
      <c r="K24" s="876"/>
    </row>
    <row r="25" spans="2:11" ht="16" x14ac:dyDescent="0.2">
      <c r="B25" s="523">
        <v>3</v>
      </c>
      <c r="C25" s="875"/>
      <c r="D25" s="875"/>
      <c r="E25" s="875"/>
      <c r="F25" s="875"/>
      <c r="G25" s="875"/>
      <c r="H25" s="875"/>
      <c r="I25" s="875"/>
      <c r="J25" s="875"/>
      <c r="K25" s="876"/>
    </row>
    <row r="26" spans="2:11" ht="17" thickBot="1" x14ac:dyDescent="0.25">
      <c r="B26" s="524">
        <v>4</v>
      </c>
      <c r="C26" s="877"/>
      <c r="D26" s="877"/>
      <c r="E26" s="877"/>
      <c r="F26" s="877"/>
      <c r="G26" s="877"/>
      <c r="H26" s="877"/>
      <c r="I26" s="877"/>
      <c r="J26" s="877"/>
      <c r="K26" s="878"/>
    </row>
  </sheetData>
  <mergeCells count="20">
    <mergeCell ref="C17:K17"/>
    <mergeCell ref="B4:K4"/>
    <mergeCell ref="C5:K5"/>
    <mergeCell ref="C6:K6"/>
    <mergeCell ref="C7:K7"/>
    <mergeCell ref="C8:K8"/>
    <mergeCell ref="B10:K10"/>
    <mergeCell ref="C11:K11"/>
    <mergeCell ref="C12:K12"/>
    <mergeCell ref="C13:K13"/>
    <mergeCell ref="C14:K14"/>
    <mergeCell ref="B16:K16"/>
    <mergeCell ref="C25:K25"/>
    <mergeCell ref="C26:K26"/>
    <mergeCell ref="C18:K18"/>
    <mergeCell ref="C19:K19"/>
    <mergeCell ref="C20:K20"/>
    <mergeCell ref="B22:K22"/>
    <mergeCell ref="C23:K23"/>
    <mergeCell ref="C24:K2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I699"/>
  <sheetViews>
    <sheetView showGridLines="0" workbookViewId="0">
      <selection activeCell="G78" sqref="G78"/>
    </sheetView>
  </sheetViews>
  <sheetFormatPr baseColWidth="10" defaultColWidth="8.83203125" defaultRowHeight="15" x14ac:dyDescent="0.2"/>
  <cols>
    <col min="1" max="1" width="4" style="16" customWidth="1"/>
    <col min="2" max="2" width="50.5" style="16" customWidth="1"/>
    <col min="3" max="4" width="9.6640625" style="16" bestFit="1" customWidth="1"/>
    <col min="5" max="16384" width="8.83203125" style="16"/>
  </cols>
  <sheetData>
    <row r="1" spans="1:9" ht="17" thickBot="1" x14ac:dyDescent="0.25">
      <c r="A1" s="91"/>
      <c r="B1" s="91"/>
      <c r="C1" s="91"/>
      <c r="D1" s="91"/>
    </row>
    <row r="2" spans="1:9" ht="17" thickBot="1" x14ac:dyDescent="0.25">
      <c r="A2" s="91"/>
      <c r="B2" s="30" t="s">
        <v>114</v>
      </c>
      <c r="C2" s="91"/>
      <c r="D2" s="91"/>
    </row>
    <row r="3" spans="1:9" ht="16" x14ac:dyDescent="0.2">
      <c r="A3" s="91"/>
      <c r="B3" s="91"/>
      <c r="C3" s="91"/>
      <c r="D3" s="91"/>
    </row>
    <row r="4" spans="1:9" ht="51" customHeight="1" x14ac:dyDescent="0.2">
      <c r="A4" s="143">
        <v>1</v>
      </c>
      <c r="B4" s="144" t="s">
        <v>249</v>
      </c>
      <c r="C4" s="833"/>
      <c r="D4" s="833"/>
    </row>
    <row r="5" spans="1:9" ht="85.5" customHeight="1" x14ac:dyDescent="0.2">
      <c r="A5" s="145">
        <v>3</v>
      </c>
      <c r="B5" s="33" t="s">
        <v>242</v>
      </c>
    </row>
    <row r="8" spans="1:9" ht="16" thickBot="1" x14ac:dyDescent="0.25">
      <c r="A8" s="34"/>
      <c r="B8" s="34"/>
      <c r="C8" s="34"/>
      <c r="D8" s="34"/>
      <c r="E8" s="34"/>
      <c r="F8" s="34"/>
      <c r="G8" s="34"/>
      <c r="H8" s="34"/>
      <c r="I8" s="34"/>
    </row>
    <row r="9" spans="1:9" x14ac:dyDescent="0.2">
      <c r="A9" s="149"/>
      <c r="B9" s="150"/>
      <c r="C9" s="150"/>
      <c r="D9" s="889">
        <f>'PART I'!D325</f>
        <v>0</v>
      </c>
      <c r="E9" s="889"/>
      <c r="F9" s="889">
        <f>'PART I'!F325</f>
        <v>0</v>
      </c>
      <c r="G9" s="890"/>
    </row>
    <row r="10" spans="1:9" ht="16" thickBot="1" x14ac:dyDescent="0.25">
      <c r="A10" s="151"/>
      <c r="B10" s="152"/>
      <c r="C10" s="152"/>
      <c r="D10" s="891"/>
      <c r="E10" s="891"/>
      <c r="F10" s="891"/>
      <c r="G10" s="892"/>
    </row>
    <row r="11" spans="1:9" x14ac:dyDescent="0.2">
      <c r="A11" s="153" t="s">
        <v>129</v>
      </c>
      <c r="B11" s="154" t="s">
        <v>2</v>
      </c>
      <c r="C11" s="155" t="s">
        <v>4</v>
      </c>
      <c r="D11" s="155" t="s">
        <v>123</v>
      </c>
      <c r="E11" s="155" t="s">
        <v>124</v>
      </c>
      <c r="F11" s="155" t="s">
        <v>126</v>
      </c>
      <c r="G11" s="156" t="s">
        <v>127</v>
      </c>
    </row>
    <row r="12" spans="1:9" x14ac:dyDescent="0.2">
      <c r="A12" s="173">
        <v>1</v>
      </c>
      <c r="B12" s="157">
        <f>'PART I'!B28</f>
        <v>0</v>
      </c>
      <c r="C12" s="158">
        <f>'PART I'!D28</f>
        <v>0</v>
      </c>
      <c r="D12" s="159">
        <f>'PART I'!D330</f>
        <v>0</v>
      </c>
      <c r="E12" s="158">
        <f t="shared" ref="E12:E21" si="0">C12*D12</f>
        <v>0</v>
      </c>
      <c r="F12" s="159">
        <f>'PART I'!F330</f>
        <v>0</v>
      </c>
      <c r="G12" s="160">
        <f t="shared" ref="G12:G21" si="1">C12*F12</f>
        <v>0</v>
      </c>
    </row>
    <row r="13" spans="1:9" x14ac:dyDescent="0.2">
      <c r="A13" s="176">
        <v>2</v>
      </c>
      <c r="B13" s="161">
        <f>'PART I'!B29</f>
        <v>0</v>
      </c>
      <c r="C13" s="162">
        <f>'PART I'!D29</f>
        <v>0</v>
      </c>
      <c r="D13" s="163">
        <f>'PART I'!D331</f>
        <v>0</v>
      </c>
      <c r="E13" s="162">
        <f t="shared" si="0"/>
        <v>0</v>
      </c>
      <c r="F13" s="163">
        <f>'PART I'!F331</f>
        <v>0</v>
      </c>
      <c r="G13" s="164">
        <f t="shared" si="1"/>
        <v>0</v>
      </c>
    </row>
    <row r="14" spans="1:9" x14ac:dyDescent="0.2">
      <c r="A14" s="173">
        <v>3</v>
      </c>
      <c r="B14" s="157">
        <f>'PART I'!B30</f>
        <v>0</v>
      </c>
      <c r="C14" s="158">
        <f>'PART I'!D30</f>
        <v>0</v>
      </c>
      <c r="D14" s="159">
        <f>'PART I'!D332</f>
        <v>0</v>
      </c>
      <c r="E14" s="158">
        <f t="shared" si="0"/>
        <v>0</v>
      </c>
      <c r="F14" s="159">
        <f>'PART I'!F332</f>
        <v>0</v>
      </c>
      <c r="G14" s="160">
        <f t="shared" si="1"/>
        <v>0</v>
      </c>
    </row>
    <row r="15" spans="1:9" x14ac:dyDescent="0.2">
      <c r="A15" s="176">
        <v>4</v>
      </c>
      <c r="B15" s="161">
        <f>'PART I'!B31</f>
        <v>0</v>
      </c>
      <c r="C15" s="162">
        <f>'PART I'!D31</f>
        <v>0</v>
      </c>
      <c r="D15" s="163">
        <f>'PART I'!D333</f>
        <v>0</v>
      </c>
      <c r="E15" s="162">
        <f t="shared" si="0"/>
        <v>0</v>
      </c>
      <c r="F15" s="163">
        <f>'PART I'!F333</f>
        <v>0</v>
      </c>
      <c r="G15" s="164">
        <f t="shared" si="1"/>
        <v>0</v>
      </c>
    </row>
    <row r="16" spans="1:9" x14ac:dyDescent="0.2">
      <c r="A16" s="173">
        <v>5</v>
      </c>
      <c r="B16" s="157">
        <f>'PART I'!B32</f>
        <v>0</v>
      </c>
      <c r="C16" s="158">
        <f>'PART I'!D32</f>
        <v>0</v>
      </c>
      <c r="D16" s="159">
        <f>'PART I'!D334</f>
        <v>0</v>
      </c>
      <c r="E16" s="158">
        <f t="shared" si="0"/>
        <v>0</v>
      </c>
      <c r="F16" s="159">
        <f>'PART I'!F334</f>
        <v>0</v>
      </c>
      <c r="G16" s="160">
        <f t="shared" si="1"/>
        <v>0</v>
      </c>
    </row>
    <row r="17" spans="1:7" x14ac:dyDescent="0.2">
      <c r="A17" s="176">
        <v>6</v>
      </c>
      <c r="B17" s="161">
        <f>'PART I'!B33</f>
        <v>0</v>
      </c>
      <c r="C17" s="162">
        <f>'PART I'!D33</f>
        <v>0</v>
      </c>
      <c r="D17" s="163">
        <f>'PART I'!D335</f>
        <v>0</v>
      </c>
      <c r="E17" s="162">
        <f t="shared" si="0"/>
        <v>0</v>
      </c>
      <c r="F17" s="163">
        <f>'PART I'!F335</f>
        <v>0</v>
      </c>
      <c r="G17" s="164">
        <f t="shared" si="1"/>
        <v>0</v>
      </c>
    </row>
    <row r="18" spans="1:7" x14ac:dyDescent="0.2">
      <c r="A18" s="173">
        <v>7</v>
      </c>
      <c r="B18" s="157">
        <f>'PART I'!B34</f>
        <v>0</v>
      </c>
      <c r="C18" s="158">
        <f>'PART I'!D34</f>
        <v>0</v>
      </c>
      <c r="D18" s="159">
        <f>'PART I'!D336</f>
        <v>0</v>
      </c>
      <c r="E18" s="158">
        <f t="shared" si="0"/>
        <v>0</v>
      </c>
      <c r="F18" s="159">
        <f>'PART I'!F336</f>
        <v>0</v>
      </c>
      <c r="G18" s="160">
        <f t="shared" si="1"/>
        <v>0</v>
      </c>
    </row>
    <row r="19" spans="1:7" x14ac:dyDescent="0.2">
      <c r="A19" s="176">
        <v>8</v>
      </c>
      <c r="B19" s="161">
        <f>'PART I'!B35</f>
        <v>0</v>
      </c>
      <c r="C19" s="162">
        <f>'PART I'!D35</f>
        <v>0</v>
      </c>
      <c r="D19" s="163">
        <f>'PART I'!D337</f>
        <v>0</v>
      </c>
      <c r="E19" s="162">
        <f t="shared" si="0"/>
        <v>0</v>
      </c>
      <c r="F19" s="163">
        <f>'PART I'!F337</f>
        <v>0</v>
      </c>
      <c r="G19" s="164">
        <f t="shared" si="1"/>
        <v>0</v>
      </c>
    </row>
    <row r="20" spans="1:7" x14ac:dyDescent="0.2">
      <c r="A20" s="173">
        <v>9</v>
      </c>
      <c r="B20" s="157">
        <f>'PART I'!B36</f>
        <v>0</v>
      </c>
      <c r="C20" s="158">
        <f>'PART I'!D36</f>
        <v>0</v>
      </c>
      <c r="D20" s="159">
        <f>'PART I'!D338</f>
        <v>0</v>
      </c>
      <c r="E20" s="158">
        <f t="shared" si="0"/>
        <v>0</v>
      </c>
      <c r="F20" s="159">
        <f>'PART I'!F338</f>
        <v>0</v>
      </c>
      <c r="G20" s="160">
        <f t="shared" si="1"/>
        <v>0</v>
      </c>
    </row>
    <row r="21" spans="1:7" ht="16" thickBot="1" x14ac:dyDescent="0.25">
      <c r="A21" s="179">
        <v>10</v>
      </c>
      <c r="B21" s="165">
        <f>'PART I'!B37</f>
        <v>0</v>
      </c>
      <c r="C21" s="166">
        <f>'PART I'!D37</f>
        <v>0</v>
      </c>
      <c r="D21" s="167">
        <f>'PART I'!D339</f>
        <v>0</v>
      </c>
      <c r="E21" s="166">
        <f t="shared" si="0"/>
        <v>0</v>
      </c>
      <c r="F21" s="167">
        <f>'PART I'!F339</f>
        <v>0</v>
      </c>
      <c r="G21" s="168">
        <f t="shared" si="1"/>
        <v>0</v>
      </c>
    </row>
    <row r="22" spans="1:7" ht="16" thickBot="1" x14ac:dyDescent="0.25"/>
    <row r="23" spans="1:7" x14ac:dyDescent="0.2">
      <c r="A23" s="149"/>
      <c r="B23" s="150"/>
      <c r="C23" s="150"/>
      <c r="D23" s="889">
        <f>'PART I'!D325</f>
        <v>0</v>
      </c>
      <c r="E23" s="889"/>
      <c r="F23" s="889">
        <f>'PART I'!F325</f>
        <v>0</v>
      </c>
      <c r="G23" s="890"/>
    </row>
    <row r="24" spans="1:7" ht="16" thickBot="1" x14ac:dyDescent="0.25">
      <c r="A24" s="151"/>
      <c r="B24" s="152"/>
      <c r="C24" s="152"/>
      <c r="D24" s="891"/>
      <c r="E24" s="891"/>
      <c r="F24" s="891"/>
      <c r="G24" s="892"/>
    </row>
    <row r="25" spans="1:7" x14ac:dyDescent="0.2">
      <c r="A25" s="153" t="s">
        <v>125</v>
      </c>
      <c r="B25" s="169" t="s">
        <v>6</v>
      </c>
      <c r="C25" s="100" t="s">
        <v>4</v>
      </c>
      <c r="D25" s="100" t="s">
        <v>123</v>
      </c>
      <c r="E25" s="100" t="s">
        <v>124</v>
      </c>
      <c r="F25" s="100" t="s">
        <v>128</v>
      </c>
      <c r="G25" s="170" t="s">
        <v>127</v>
      </c>
    </row>
    <row r="26" spans="1:7" x14ac:dyDescent="0.2">
      <c r="A26" s="173">
        <v>1</v>
      </c>
      <c r="B26" s="157">
        <f>'PART I'!B40</f>
        <v>0</v>
      </c>
      <c r="C26" s="158">
        <f>'PART I'!D40</f>
        <v>0</v>
      </c>
      <c r="D26" s="159">
        <f>'PART I'!D343</f>
        <v>0</v>
      </c>
      <c r="E26" s="158">
        <f t="shared" ref="E26:E35" si="2">C26*D26</f>
        <v>0</v>
      </c>
      <c r="F26" s="159">
        <f>'PART I'!F343</f>
        <v>0</v>
      </c>
      <c r="G26" s="160">
        <f t="shared" ref="G26:G35" si="3">C26*F26</f>
        <v>0</v>
      </c>
    </row>
    <row r="27" spans="1:7" x14ac:dyDescent="0.2">
      <c r="A27" s="176">
        <v>2</v>
      </c>
      <c r="B27" s="161">
        <f>'PART I'!B41</f>
        <v>0</v>
      </c>
      <c r="C27" s="162">
        <f>'PART I'!D41</f>
        <v>0</v>
      </c>
      <c r="D27" s="163">
        <f>'PART I'!D344</f>
        <v>0</v>
      </c>
      <c r="E27" s="162">
        <f t="shared" si="2"/>
        <v>0</v>
      </c>
      <c r="F27" s="163">
        <f>'PART I'!F344</f>
        <v>0</v>
      </c>
      <c r="G27" s="164">
        <f t="shared" si="3"/>
        <v>0</v>
      </c>
    </row>
    <row r="28" spans="1:7" x14ac:dyDescent="0.2">
      <c r="A28" s="173">
        <v>3</v>
      </c>
      <c r="B28" s="157">
        <f>'PART I'!B42</f>
        <v>0</v>
      </c>
      <c r="C28" s="158">
        <f>'PART I'!D42</f>
        <v>0</v>
      </c>
      <c r="D28" s="159">
        <f>'PART I'!D345</f>
        <v>0</v>
      </c>
      <c r="E28" s="158">
        <f t="shared" si="2"/>
        <v>0</v>
      </c>
      <c r="F28" s="159">
        <f>'PART I'!F345</f>
        <v>0</v>
      </c>
      <c r="G28" s="160">
        <f t="shared" si="3"/>
        <v>0</v>
      </c>
    </row>
    <row r="29" spans="1:7" x14ac:dyDescent="0.2">
      <c r="A29" s="176">
        <v>4</v>
      </c>
      <c r="B29" s="161">
        <f>'PART I'!B43</f>
        <v>0</v>
      </c>
      <c r="C29" s="162">
        <f>'PART I'!D43</f>
        <v>0</v>
      </c>
      <c r="D29" s="163">
        <f>'PART I'!D346</f>
        <v>0</v>
      </c>
      <c r="E29" s="162">
        <f t="shared" si="2"/>
        <v>0</v>
      </c>
      <c r="F29" s="163">
        <f>'PART I'!F346</f>
        <v>0</v>
      </c>
      <c r="G29" s="164">
        <f t="shared" si="3"/>
        <v>0</v>
      </c>
    </row>
    <row r="30" spans="1:7" x14ac:dyDescent="0.2">
      <c r="A30" s="173">
        <v>5</v>
      </c>
      <c r="B30" s="157">
        <f>'PART I'!B44</f>
        <v>0</v>
      </c>
      <c r="C30" s="158">
        <f>'PART I'!D44</f>
        <v>0</v>
      </c>
      <c r="D30" s="159">
        <f>'PART I'!D347</f>
        <v>0</v>
      </c>
      <c r="E30" s="158">
        <f t="shared" si="2"/>
        <v>0</v>
      </c>
      <c r="F30" s="159">
        <f>'PART I'!F347</f>
        <v>0</v>
      </c>
      <c r="G30" s="160">
        <f t="shared" si="3"/>
        <v>0</v>
      </c>
    </row>
    <row r="31" spans="1:7" x14ac:dyDescent="0.2">
      <c r="A31" s="176">
        <v>6</v>
      </c>
      <c r="B31" s="161">
        <f>'PART I'!B45</f>
        <v>0</v>
      </c>
      <c r="C31" s="162">
        <f>'PART I'!D45</f>
        <v>0</v>
      </c>
      <c r="D31" s="163">
        <f>'PART I'!D348</f>
        <v>0</v>
      </c>
      <c r="E31" s="162">
        <f t="shared" si="2"/>
        <v>0</v>
      </c>
      <c r="F31" s="163">
        <f>'PART I'!F348</f>
        <v>0</v>
      </c>
      <c r="G31" s="164">
        <f t="shared" si="3"/>
        <v>0</v>
      </c>
    </row>
    <row r="32" spans="1:7" x14ac:dyDescent="0.2">
      <c r="A32" s="173">
        <v>7</v>
      </c>
      <c r="B32" s="157">
        <f>'PART I'!B46</f>
        <v>0</v>
      </c>
      <c r="C32" s="158">
        <f>'PART I'!D46</f>
        <v>0</v>
      </c>
      <c r="D32" s="159">
        <f>'PART I'!D349</f>
        <v>0</v>
      </c>
      <c r="E32" s="158">
        <f t="shared" si="2"/>
        <v>0</v>
      </c>
      <c r="F32" s="159">
        <f>'PART I'!F349</f>
        <v>0</v>
      </c>
      <c r="G32" s="160">
        <f t="shared" si="3"/>
        <v>0</v>
      </c>
    </row>
    <row r="33" spans="1:9" x14ac:dyDescent="0.2">
      <c r="A33" s="176">
        <v>8</v>
      </c>
      <c r="B33" s="161">
        <f>'PART I'!B47</f>
        <v>0</v>
      </c>
      <c r="C33" s="162">
        <f>'PART I'!D47</f>
        <v>0</v>
      </c>
      <c r="D33" s="163">
        <f>'PART I'!D350</f>
        <v>0</v>
      </c>
      <c r="E33" s="162">
        <f t="shared" si="2"/>
        <v>0</v>
      </c>
      <c r="F33" s="163">
        <f>'PART I'!F350</f>
        <v>0</v>
      </c>
      <c r="G33" s="164">
        <f t="shared" si="3"/>
        <v>0</v>
      </c>
    </row>
    <row r="34" spans="1:9" x14ac:dyDescent="0.2">
      <c r="A34" s="173">
        <v>9</v>
      </c>
      <c r="B34" s="157">
        <f>'PART I'!B48</f>
        <v>0</v>
      </c>
      <c r="C34" s="158">
        <f>'PART I'!D48</f>
        <v>0</v>
      </c>
      <c r="D34" s="159">
        <f>'PART I'!D351</f>
        <v>0</v>
      </c>
      <c r="E34" s="158">
        <f t="shared" si="2"/>
        <v>0</v>
      </c>
      <c r="F34" s="159">
        <f>'PART I'!F351</f>
        <v>0</v>
      </c>
      <c r="G34" s="160">
        <f t="shared" si="3"/>
        <v>0</v>
      </c>
    </row>
    <row r="35" spans="1:9" ht="16" thickBot="1" x14ac:dyDescent="0.25">
      <c r="A35" s="179">
        <v>10</v>
      </c>
      <c r="B35" s="165">
        <f>'PART I'!B49</f>
        <v>0</v>
      </c>
      <c r="C35" s="166">
        <f>'PART I'!D49</f>
        <v>0</v>
      </c>
      <c r="D35" s="167">
        <f>'PART I'!D352</f>
        <v>0</v>
      </c>
      <c r="E35" s="166">
        <f t="shared" si="2"/>
        <v>0</v>
      </c>
      <c r="F35" s="167">
        <f>'PART I'!F352</f>
        <v>0</v>
      </c>
      <c r="G35" s="168">
        <f t="shared" si="3"/>
        <v>0</v>
      </c>
    </row>
    <row r="37" spans="1:9" ht="16" thickBot="1" x14ac:dyDescent="0.25"/>
    <row r="38" spans="1:9" x14ac:dyDescent="0.2">
      <c r="A38" s="149"/>
      <c r="B38" s="150"/>
      <c r="C38" s="171"/>
      <c r="D38" s="889">
        <f>'PART I'!D325</f>
        <v>0</v>
      </c>
      <c r="E38" s="889"/>
      <c r="F38" s="889">
        <f>'PART I'!F325</f>
        <v>0</v>
      </c>
      <c r="G38" s="890"/>
      <c r="H38" s="34"/>
      <c r="I38" s="34"/>
    </row>
    <row r="39" spans="1:9" ht="16" thickBot="1" x14ac:dyDescent="0.25">
      <c r="A39" s="151"/>
      <c r="B39" s="152"/>
      <c r="C39" s="172"/>
      <c r="D39" s="891"/>
      <c r="E39" s="891"/>
      <c r="F39" s="891"/>
      <c r="G39" s="892"/>
      <c r="H39" s="34"/>
      <c r="I39" s="34"/>
    </row>
    <row r="40" spans="1:9" x14ac:dyDescent="0.2">
      <c r="A40" s="98" t="s">
        <v>125</v>
      </c>
      <c r="B40" s="169" t="s">
        <v>13</v>
      </c>
      <c r="C40" s="100" t="s">
        <v>4</v>
      </c>
      <c r="D40" s="100" t="s">
        <v>123</v>
      </c>
      <c r="E40" s="100" t="s">
        <v>124</v>
      </c>
      <c r="F40" s="100" t="s">
        <v>126</v>
      </c>
      <c r="G40" s="170" t="s">
        <v>127</v>
      </c>
      <c r="H40" s="34"/>
      <c r="I40" s="34"/>
    </row>
    <row r="41" spans="1:9" x14ac:dyDescent="0.2">
      <c r="A41" s="173">
        <v>1</v>
      </c>
      <c r="B41" s="157">
        <f>'PART I'!B70</f>
        <v>0</v>
      </c>
      <c r="C41" s="174">
        <f>'PART I'!D70</f>
        <v>0</v>
      </c>
      <c r="D41" s="175">
        <f>'PART I'!D357</f>
        <v>0</v>
      </c>
      <c r="E41" s="174">
        <f>C41*D41</f>
        <v>0</v>
      </c>
      <c r="F41" s="175">
        <f>'PART I'!F357</f>
        <v>0</v>
      </c>
      <c r="G41" s="160">
        <f>C41*F41</f>
        <v>0</v>
      </c>
      <c r="H41" s="34"/>
      <c r="I41" s="34"/>
    </row>
    <row r="42" spans="1:9" x14ac:dyDescent="0.2">
      <c r="A42" s="176">
        <v>2</v>
      </c>
      <c r="B42" s="161">
        <f>'PART I'!B71</f>
        <v>0</v>
      </c>
      <c r="C42" s="177">
        <f>'PART I'!D71</f>
        <v>0</v>
      </c>
      <c r="D42" s="178">
        <f>'PART I'!D358</f>
        <v>0</v>
      </c>
      <c r="E42" s="177">
        <f t="shared" ref="E42:E50" si="4">C42*D42</f>
        <v>0</v>
      </c>
      <c r="F42" s="178">
        <f>'PART I'!F358</f>
        <v>0</v>
      </c>
      <c r="G42" s="164">
        <f t="shared" ref="G42:G49" si="5">C42*F42</f>
        <v>0</v>
      </c>
      <c r="H42" s="34"/>
      <c r="I42" s="34"/>
    </row>
    <row r="43" spans="1:9" x14ac:dyDescent="0.2">
      <c r="A43" s="173">
        <v>3</v>
      </c>
      <c r="B43" s="157">
        <f>'PART I'!B72</f>
        <v>0</v>
      </c>
      <c r="C43" s="174">
        <f>'PART I'!D72</f>
        <v>0</v>
      </c>
      <c r="D43" s="175">
        <f>'PART I'!D359</f>
        <v>0</v>
      </c>
      <c r="E43" s="174">
        <f t="shared" si="4"/>
        <v>0</v>
      </c>
      <c r="F43" s="175">
        <f>'PART I'!F359</f>
        <v>0</v>
      </c>
      <c r="G43" s="160">
        <f t="shared" si="5"/>
        <v>0</v>
      </c>
      <c r="H43" s="34"/>
      <c r="I43" s="34"/>
    </row>
    <row r="44" spans="1:9" x14ac:dyDescent="0.2">
      <c r="A44" s="176">
        <v>4</v>
      </c>
      <c r="B44" s="161">
        <f>'PART I'!B73</f>
        <v>0</v>
      </c>
      <c r="C44" s="177">
        <f>'PART I'!D73</f>
        <v>0</v>
      </c>
      <c r="D44" s="178">
        <f>'PART I'!D360</f>
        <v>0</v>
      </c>
      <c r="E44" s="177">
        <f t="shared" si="4"/>
        <v>0</v>
      </c>
      <c r="F44" s="178">
        <f>'PART I'!F360</f>
        <v>0</v>
      </c>
      <c r="G44" s="164">
        <f t="shared" si="5"/>
        <v>0</v>
      </c>
      <c r="H44" s="34"/>
      <c r="I44" s="34"/>
    </row>
    <row r="45" spans="1:9" x14ac:dyDescent="0.2">
      <c r="A45" s="173">
        <v>5</v>
      </c>
      <c r="B45" s="157">
        <f>'PART I'!B74</f>
        <v>0</v>
      </c>
      <c r="C45" s="174">
        <f>'PART I'!D74</f>
        <v>0</v>
      </c>
      <c r="D45" s="175">
        <f>'PART I'!D361</f>
        <v>0</v>
      </c>
      <c r="E45" s="174">
        <f t="shared" si="4"/>
        <v>0</v>
      </c>
      <c r="F45" s="175">
        <f>'PART I'!F361</f>
        <v>0</v>
      </c>
      <c r="G45" s="160">
        <f t="shared" si="5"/>
        <v>0</v>
      </c>
      <c r="H45" s="34"/>
      <c r="I45" s="34"/>
    </row>
    <row r="46" spans="1:9" x14ac:dyDescent="0.2">
      <c r="A46" s="176">
        <v>6</v>
      </c>
      <c r="B46" s="161">
        <f>'PART I'!B75</f>
        <v>0</v>
      </c>
      <c r="C46" s="177">
        <f>'PART I'!D75</f>
        <v>0</v>
      </c>
      <c r="D46" s="178">
        <f>'PART I'!D362</f>
        <v>0</v>
      </c>
      <c r="E46" s="177">
        <f t="shared" si="4"/>
        <v>0</v>
      </c>
      <c r="F46" s="178">
        <f>'PART I'!F362</f>
        <v>0</v>
      </c>
      <c r="G46" s="164">
        <f t="shared" si="5"/>
        <v>0</v>
      </c>
      <c r="H46" s="34"/>
      <c r="I46" s="34"/>
    </row>
    <row r="47" spans="1:9" x14ac:dyDescent="0.2">
      <c r="A47" s="173">
        <v>7</v>
      </c>
      <c r="B47" s="157">
        <f>'PART I'!B76</f>
        <v>0</v>
      </c>
      <c r="C47" s="174">
        <f>'PART I'!D76</f>
        <v>0</v>
      </c>
      <c r="D47" s="175">
        <f>'PART I'!D363</f>
        <v>0</v>
      </c>
      <c r="E47" s="174">
        <f t="shared" si="4"/>
        <v>0</v>
      </c>
      <c r="F47" s="175">
        <f>'PART I'!F363</f>
        <v>0</v>
      </c>
      <c r="G47" s="160">
        <f t="shared" si="5"/>
        <v>0</v>
      </c>
      <c r="H47" s="34"/>
      <c r="I47" s="34"/>
    </row>
    <row r="48" spans="1:9" x14ac:dyDescent="0.2">
      <c r="A48" s="176">
        <v>8</v>
      </c>
      <c r="B48" s="161">
        <f>'PART I'!B77</f>
        <v>0</v>
      </c>
      <c r="C48" s="177">
        <f>'PART I'!D77</f>
        <v>0</v>
      </c>
      <c r="D48" s="178">
        <f>'PART I'!D364</f>
        <v>0</v>
      </c>
      <c r="E48" s="177">
        <f t="shared" si="4"/>
        <v>0</v>
      </c>
      <c r="F48" s="178">
        <f>'PART I'!F364</f>
        <v>0</v>
      </c>
      <c r="G48" s="164">
        <f t="shared" si="5"/>
        <v>0</v>
      </c>
      <c r="H48" s="34"/>
      <c r="I48" s="34"/>
    </row>
    <row r="49" spans="1:9" x14ac:dyDescent="0.2">
      <c r="A49" s="173">
        <v>9</v>
      </c>
      <c r="B49" s="157">
        <f>'PART I'!B78</f>
        <v>0</v>
      </c>
      <c r="C49" s="174">
        <f>'PART I'!D78</f>
        <v>0</v>
      </c>
      <c r="D49" s="175">
        <f>'PART I'!D365</f>
        <v>0</v>
      </c>
      <c r="E49" s="174">
        <f t="shared" si="4"/>
        <v>0</v>
      </c>
      <c r="F49" s="175">
        <f>'PART I'!F365</f>
        <v>0</v>
      </c>
      <c r="G49" s="160">
        <f t="shared" si="5"/>
        <v>0</v>
      </c>
      <c r="H49" s="34"/>
      <c r="I49" s="34"/>
    </row>
    <row r="50" spans="1:9" ht="16" thickBot="1" x14ac:dyDescent="0.25">
      <c r="A50" s="179">
        <v>10</v>
      </c>
      <c r="B50" s="165">
        <f>'PART I'!B79</f>
        <v>0</v>
      </c>
      <c r="C50" s="180">
        <f>'PART I'!D79</f>
        <v>0</v>
      </c>
      <c r="D50" s="181">
        <f>'PART I'!D366</f>
        <v>0</v>
      </c>
      <c r="E50" s="180">
        <f t="shared" si="4"/>
        <v>0</v>
      </c>
      <c r="F50" s="181">
        <f>'PART I'!F366</f>
        <v>0</v>
      </c>
      <c r="G50" s="168">
        <f>C50*F50</f>
        <v>0</v>
      </c>
      <c r="H50" s="34"/>
      <c r="I50" s="34"/>
    </row>
    <row r="51" spans="1:9" x14ac:dyDescent="0.2">
      <c r="A51" s="34"/>
      <c r="B51" s="34"/>
      <c r="C51" s="34"/>
      <c r="D51" s="34"/>
      <c r="E51" s="34"/>
      <c r="F51" s="34"/>
      <c r="G51" s="34"/>
      <c r="H51" s="34"/>
      <c r="I51" s="34"/>
    </row>
    <row r="52" spans="1:9" ht="16" thickBot="1" x14ac:dyDescent="0.25">
      <c r="A52" s="34"/>
      <c r="B52" s="34"/>
      <c r="C52" s="34"/>
      <c r="D52" s="34"/>
      <c r="E52" s="34"/>
      <c r="F52" s="34"/>
      <c r="G52" s="34"/>
      <c r="H52" s="34"/>
      <c r="I52" s="34"/>
    </row>
    <row r="53" spans="1:9" x14ac:dyDescent="0.2">
      <c r="A53" s="147"/>
      <c r="B53" s="182"/>
      <c r="C53" s="182"/>
      <c r="D53" s="889">
        <f>'PART I'!D325</f>
        <v>0</v>
      </c>
      <c r="E53" s="889"/>
      <c r="F53" s="889">
        <f>'PART I'!F325</f>
        <v>0</v>
      </c>
      <c r="G53" s="890"/>
      <c r="H53" s="34"/>
      <c r="I53" s="34"/>
    </row>
    <row r="54" spans="1:9" ht="16" thickBot="1" x14ac:dyDescent="0.25">
      <c r="A54" s="148"/>
      <c r="B54" s="183"/>
      <c r="C54" s="183"/>
      <c r="D54" s="891"/>
      <c r="E54" s="891"/>
      <c r="F54" s="891"/>
      <c r="G54" s="892"/>
      <c r="H54" s="34"/>
      <c r="I54" s="34"/>
    </row>
    <row r="55" spans="1:9" x14ac:dyDescent="0.2">
      <c r="A55" s="146" t="s">
        <v>125</v>
      </c>
      <c r="B55" s="169" t="s">
        <v>14</v>
      </c>
      <c r="C55" s="100" t="s">
        <v>4</v>
      </c>
      <c r="D55" s="100" t="s">
        <v>123</v>
      </c>
      <c r="E55" s="100" t="s">
        <v>124</v>
      </c>
      <c r="F55" s="100" t="s">
        <v>128</v>
      </c>
      <c r="G55" s="170" t="s">
        <v>127</v>
      </c>
      <c r="H55" s="34"/>
      <c r="I55" s="34"/>
    </row>
    <row r="56" spans="1:9" x14ac:dyDescent="0.2">
      <c r="A56" s="540">
        <v>1</v>
      </c>
      <c r="B56" s="157">
        <f>'PART I'!B82</f>
        <v>0</v>
      </c>
      <c r="C56" s="158">
        <f>'PART I'!D82</f>
        <v>0</v>
      </c>
      <c r="D56" s="159">
        <f>'PART I'!D371</f>
        <v>0</v>
      </c>
      <c r="E56" s="158">
        <f t="shared" ref="E56:E65" si="6">C56*D56</f>
        <v>0</v>
      </c>
      <c r="F56" s="159">
        <f>'PART I'!F371</f>
        <v>0</v>
      </c>
      <c r="G56" s="160">
        <f t="shared" ref="G56:G65" si="7">C56*F56</f>
        <v>0</v>
      </c>
      <c r="H56" s="34"/>
      <c r="I56" s="34"/>
    </row>
    <row r="57" spans="1:9" x14ac:dyDescent="0.2">
      <c r="A57" s="541">
        <v>2</v>
      </c>
      <c r="B57" s="161">
        <f>'PART I'!B83</f>
        <v>0</v>
      </c>
      <c r="C57" s="162">
        <f>'PART I'!D83</f>
        <v>0</v>
      </c>
      <c r="D57" s="163">
        <f>'PART I'!D372</f>
        <v>0</v>
      </c>
      <c r="E57" s="162">
        <f t="shared" si="6"/>
        <v>0</v>
      </c>
      <c r="F57" s="163">
        <f>'PART I'!F372</f>
        <v>0</v>
      </c>
      <c r="G57" s="164">
        <f t="shared" si="7"/>
        <v>0</v>
      </c>
      <c r="H57" s="34"/>
      <c r="I57" s="34"/>
    </row>
    <row r="58" spans="1:9" x14ac:dyDescent="0.2">
      <c r="A58" s="540">
        <v>3</v>
      </c>
      <c r="B58" s="157">
        <f>'PART I'!B84</f>
        <v>0</v>
      </c>
      <c r="C58" s="158">
        <f>'PART I'!D84</f>
        <v>0</v>
      </c>
      <c r="D58" s="159">
        <f>'PART I'!D373</f>
        <v>0</v>
      </c>
      <c r="E58" s="158">
        <f t="shared" si="6"/>
        <v>0</v>
      </c>
      <c r="F58" s="159">
        <f>'PART I'!F373</f>
        <v>0</v>
      </c>
      <c r="G58" s="160">
        <f t="shared" si="7"/>
        <v>0</v>
      </c>
      <c r="H58" s="34"/>
      <c r="I58" s="34"/>
    </row>
    <row r="59" spans="1:9" x14ac:dyDescent="0.2">
      <c r="A59" s="541">
        <v>4</v>
      </c>
      <c r="B59" s="161">
        <f>'PART I'!B85</f>
        <v>0</v>
      </c>
      <c r="C59" s="162">
        <f>'PART I'!D85</f>
        <v>0</v>
      </c>
      <c r="D59" s="163">
        <f>'PART I'!D374</f>
        <v>0</v>
      </c>
      <c r="E59" s="162">
        <f t="shared" si="6"/>
        <v>0</v>
      </c>
      <c r="F59" s="163">
        <f>'PART I'!F374</f>
        <v>0</v>
      </c>
      <c r="G59" s="164">
        <f t="shared" si="7"/>
        <v>0</v>
      </c>
      <c r="H59" s="34"/>
      <c r="I59" s="34"/>
    </row>
    <row r="60" spans="1:9" x14ac:dyDescent="0.2">
      <c r="A60" s="540">
        <v>5</v>
      </c>
      <c r="B60" s="157">
        <f>'PART I'!B86</f>
        <v>0</v>
      </c>
      <c r="C60" s="158">
        <f>'PART I'!D86</f>
        <v>0</v>
      </c>
      <c r="D60" s="159">
        <f>'PART I'!D375</f>
        <v>0</v>
      </c>
      <c r="E60" s="158">
        <f t="shared" si="6"/>
        <v>0</v>
      </c>
      <c r="F60" s="159">
        <f>'PART I'!F375</f>
        <v>0</v>
      </c>
      <c r="G60" s="160">
        <f t="shared" si="7"/>
        <v>0</v>
      </c>
      <c r="H60" s="34"/>
      <c r="I60" s="34"/>
    </row>
    <row r="61" spans="1:9" x14ac:dyDescent="0.2">
      <c r="A61" s="541">
        <v>6</v>
      </c>
      <c r="B61" s="161">
        <f>'PART I'!B87</f>
        <v>0</v>
      </c>
      <c r="C61" s="162">
        <f>'PART I'!D87</f>
        <v>0</v>
      </c>
      <c r="D61" s="163">
        <f>'PART I'!D376</f>
        <v>0</v>
      </c>
      <c r="E61" s="162">
        <f t="shared" si="6"/>
        <v>0</v>
      </c>
      <c r="F61" s="163">
        <f>'PART I'!F376</f>
        <v>0</v>
      </c>
      <c r="G61" s="164">
        <f t="shared" si="7"/>
        <v>0</v>
      </c>
      <c r="H61" s="34"/>
      <c r="I61" s="34"/>
    </row>
    <row r="62" spans="1:9" x14ac:dyDescent="0.2">
      <c r="A62" s="540">
        <v>7</v>
      </c>
      <c r="B62" s="157">
        <f>'PART I'!B88</f>
        <v>0</v>
      </c>
      <c r="C62" s="158">
        <f>'PART I'!D88</f>
        <v>0</v>
      </c>
      <c r="D62" s="159">
        <f>'PART I'!D377</f>
        <v>0</v>
      </c>
      <c r="E62" s="158">
        <f t="shared" si="6"/>
        <v>0</v>
      </c>
      <c r="F62" s="159">
        <f>'PART I'!F377</f>
        <v>0</v>
      </c>
      <c r="G62" s="160">
        <f t="shared" si="7"/>
        <v>0</v>
      </c>
      <c r="H62" s="34"/>
      <c r="I62" s="34"/>
    </row>
    <row r="63" spans="1:9" x14ac:dyDescent="0.2">
      <c r="A63" s="541">
        <v>8</v>
      </c>
      <c r="B63" s="161">
        <f>'PART I'!B89</f>
        <v>0</v>
      </c>
      <c r="C63" s="162">
        <f>'PART I'!D89</f>
        <v>0</v>
      </c>
      <c r="D63" s="163">
        <f>'PART I'!D378</f>
        <v>0</v>
      </c>
      <c r="E63" s="162">
        <f t="shared" si="6"/>
        <v>0</v>
      </c>
      <c r="F63" s="163">
        <f>'PART I'!F378</f>
        <v>0</v>
      </c>
      <c r="G63" s="164">
        <f t="shared" si="7"/>
        <v>0</v>
      </c>
      <c r="H63" s="34"/>
      <c r="I63" s="34"/>
    </row>
    <row r="64" spans="1:9" x14ac:dyDescent="0.2">
      <c r="A64" s="540">
        <v>9</v>
      </c>
      <c r="B64" s="157">
        <f>'PART I'!B90</f>
        <v>0</v>
      </c>
      <c r="C64" s="158">
        <f>'PART I'!D90</f>
        <v>0</v>
      </c>
      <c r="D64" s="159">
        <f>'PART I'!D379</f>
        <v>0</v>
      </c>
      <c r="E64" s="158">
        <f t="shared" si="6"/>
        <v>0</v>
      </c>
      <c r="F64" s="159">
        <f>'PART I'!F379</f>
        <v>0</v>
      </c>
      <c r="G64" s="160">
        <f t="shared" si="7"/>
        <v>0</v>
      </c>
      <c r="H64" s="34"/>
      <c r="I64" s="34"/>
    </row>
    <row r="65" spans="1:9" ht="16" thickBot="1" x14ac:dyDescent="0.25">
      <c r="A65" s="541">
        <v>10</v>
      </c>
      <c r="B65" s="161">
        <f>'PART I'!B91</f>
        <v>0</v>
      </c>
      <c r="C65" s="162">
        <f>'PART I'!D91</f>
        <v>0</v>
      </c>
      <c r="D65" s="163">
        <f>'PART I'!D380</f>
        <v>0</v>
      </c>
      <c r="E65" s="162">
        <f t="shared" si="6"/>
        <v>0</v>
      </c>
      <c r="F65" s="163">
        <f>'PART I'!F380</f>
        <v>0</v>
      </c>
      <c r="G65" s="164">
        <f t="shared" si="7"/>
        <v>0</v>
      </c>
      <c r="H65" s="34"/>
      <c r="I65" s="34"/>
    </row>
    <row r="66" spans="1:9" ht="16" thickBot="1" x14ac:dyDescent="0.25">
      <c r="A66" s="308"/>
      <c r="B66" s="309" t="s">
        <v>248</v>
      </c>
      <c r="C66" s="310"/>
      <c r="D66" s="311"/>
      <c r="E66" s="312">
        <f>SUM(E12:E21)+SUM(E26:E35)+SUM(E41:E50)+SUM(E56:E65)</f>
        <v>0</v>
      </c>
      <c r="F66" s="312"/>
      <c r="G66" s="313">
        <f t="shared" ref="G66" si="8">SUM(G12:G21)+SUM(G26:G35)+SUM(G41+G50)+SUM(G56:G65)</f>
        <v>0</v>
      </c>
      <c r="H66" s="34"/>
      <c r="I66" s="34"/>
    </row>
    <row r="67" spans="1:9" x14ac:dyDescent="0.2">
      <c r="A67" s="34"/>
      <c r="B67" s="34"/>
      <c r="C67" s="34"/>
      <c r="D67" s="34"/>
      <c r="E67" s="34"/>
      <c r="F67" s="34"/>
      <c r="G67" s="34"/>
      <c r="H67" s="34"/>
      <c r="I67" s="34"/>
    </row>
    <row r="68" spans="1:9" x14ac:dyDescent="0.2">
      <c r="H68" s="34"/>
      <c r="I68" s="34"/>
    </row>
    <row r="69" spans="1:9" x14ac:dyDescent="0.2">
      <c r="H69" s="34"/>
      <c r="I69" s="34"/>
    </row>
    <row r="70" spans="1:9" x14ac:dyDescent="0.2">
      <c r="H70" s="34"/>
      <c r="I70" s="34"/>
    </row>
    <row r="71" spans="1:9" x14ac:dyDescent="0.2">
      <c r="H71" s="34"/>
      <c r="I71" s="34"/>
    </row>
    <row r="72" spans="1:9" x14ac:dyDescent="0.2">
      <c r="H72" s="34"/>
      <c r="I72" s="34"/>
    </row>
    <row r="73" spans="1:9" x14ac:dyDescent="0.2">
      <c r="H73" s="34"/>
      <c r="I73" s="34"/>
    </row>
    <row r="74" spans="1:9" x14ac:dyDescent="0.2">
      <c r="H74" s="34"/>
      <c r="I74" s="34"/>
    </row>
    <row r="75" spans="1:9" x14ac:dyDescent="0.2">
      <c r="H75" s="34"/>
      <c r="I75" s="34"/>
    </row>
    <row r="76" spans="1:9" x14ac:dyDescent="0.2">
      <c r="H76" s="34"/>
      <c r="I76" s="34"/>
    </row>
    <row r="77" spans="1:9" x14ac:dyDescent="0.2">
      <c r="H77" s="34"/>
      <c r="I77" s="34"/>
    </row>
    <row r="78" spans="1:9" x14ac:dyDescent="0.2">
      <c r="H78" s="34"/>
      <c r="I78" s="34"/>
    </row>
    <row r="79" spans="1:9" x14ac:dyDescent="0.2">
      <c r="H79" s="34"/>
      <c r="I79" s="34"/>
    </row>
    <row r="80" spans="1:9" x14ac:dyDescent="0.2">
      <c r="H80" s="34"/>
      <c r="I80" s="34"/>
    </row>
    <row r="81" spans="1:9" x14ac:dyDescent="0.2">
      <c r="A81" s="34"/>
      <c r="B81" s="34"/>
      <c r="C81" s="34"/>
      <c r="D81" s="34"/>
      <c r="E81" s="34"/>
      <c r="F81" s="34"/>
      <c r="G81" s="34"/>
      <c r="H81" s="34"/>
      <c r="I81" s="34"/>
    </row>
    <row r="82" spans="1:9" x14ac:dyDescent="0.2">
      <c r="H82" s="34"/>
      <c r="I82" s="34"/>
    </row>
    <row r="83" spans="1:9" x14ac:dyDescent="0.2">
      <c r="H83" s="34"/>
      <c r="I83" s="34"/>
    </row>
    <row r="84" spans="1:9" x14ac:dyDescent="0.2">
      <c r="H84" s="34"/>
      <c r="I84" s="34"/>
    </row>
    <row r="85" spans="1:9" x14ac:dyDescent="0.2">
      <c r="H85" s="34"/>
      <c r="I85" s="34"/>
    </row>
    <row r="86" spans="1:9" x14ac:dyDescent="0.2">
      <c r="H86" s="34"/>
      <c r="I86" s="34"/>
    </row>
    <row r="87" spans="1:9" x14ac:dyDescent="0.2">
      <c r="H87" s="34"/>
      <c r="I87" s="34"/>
    </row>
    <row r="88" spans="1:9" x14ac:dyDescent="0.2">
      <c r="H88" s="34"/>
      <c r="I88" s="34"/>
    </row>
    <row r="89" spans="1:9" x14ac:dyDescent="0.2">
      <c r="H89" s="34"/>
      <c r="I89" s="34"/>
    </row>
    <row r="90" spans="1:9" x14ac:dyDescent="0.2">
      <c r="H90" s="34"/>
      <c r="I90" s="34"/>
    </row>
    <row r="91" spans="1:9" x14ac:dyDescent="0.2">
      <c r="H91" s="34"/>
      <c r="I91" s="34"/>
    </row>
    <row r="92" spans="1:9" x14ac:dyDescent="0.2">
      <c r="H92" s="34"/>
      <c r="I92" s="34"/>
    </row>
    <row r="93" spans="1:9" x14ac:dyDescent="0.2">
      <c r="H93" s="34"/>
      <c r="I93" s="34"/>
    </row>
    <row r="94" spans="1:9" x14ac:dyDescent="0.2">
      <c r="H94" s="34"/>
      <c r="I94" s="34"/>
    </row>
    <row r="95" spans="1:9" x14ac:dyDescent="0.2">
      <c r="A95" s="34"/>
      <c r="B95" s="34"/>
      <c r="C95" s="34"/>
      <c r="D95" s="34"/>
      <c r="E95" s="34"/>
      <c r="F95" s="34"/>
      <c r="G95" s="34"/>
      <c r="H95" s="34"/>
      <c r="I95" s="34"/>
    </row>
    <row r="96" spans="1:9" x14ac:dyDescent="0.2">
      <c r="A96" s="34"/>
      <c r="B96" s="34"/>
      <c r="C96" s="34"/>
      <c r="D96" s="34"/>
      <c r="E96" s="34"/>
      <c r="F96" s="34"/>
      <c r="G96" s="34"/>
      <c r="H96" s="34"/>
      <c r="I96" s="34"/>
    </row>
    <row r="97" spans="1:9" x14ac:dyDescent="0.2">
      <c r="A97" s="34"/>
      <c r="B97" s="34"/>
      <c r="C97" s="34"/>
      <c r="D97" s="34"/>
      <c r="E97" s="34"/>
      <c r="F97" s="34"/>
      <c r="G97" s="34"/>
      <c r="H97" s="34"/>
      <c r="I97" s="34"/>
    </row>
    <row r="98" spans="1:9" x14ac:dyDescent="0.2">
      <c r="A98" s="34"/>
      <c r="B98" s="34"/>
      <c r="C98" s="34"/>
      <c r="D98" s="34"/>
      <c r="E98" s="34"/>
      <c r="F98" s="34"/>
      <c r="G98" s="34"/>
      <c r="H98" s="34"/>
      <c r="I98" s="34"/>
    </row>
    <row r="99" spans="1:9" x14ac:dyDescent="0.2">
      <c r="A99" s="34"/>
      <c r="B99" s="34"/>
      <c r="C99" s="34"/>
      <c r="D99" s="34"/>
      <c r="E99" s="34"/>
      <c r="F99" s="34"/>
      <c r="G99" s="34"/>
      <c r="H99" s="34"/>
      <c r="I99" s="34"/>
    </row>
    <row r="100" spans="1:9" x14ac:dyDescent="0.2">
      <c r="A100" s="34"/>
      <c r="B100" s="34"/>
      <c r="C100" s="34"/>
      <c r="D100" s="34"/>
      <c r="E100" s="34"/>
      <c r="F100" s="34"/>
      <c r="G100" s="34"/>
      <c r="H100" s="34"/>
      <c r="I100" s="34"/>
    </row>
    <row r="101" spans="1:9" x14ac:dyDescent="0.2">
      <c r="A101" s="34"/>
      <c r="B101" s="34"/>
      <c r="C101" s="34"/>
      <c r="D101" s="34"/>
      <c r="E101" s="34"/>
      <c r="F101" s="34"/>
      <c r="G101" s="34"/>
      <c r="H101" s="34"/>
      <c r="I101" s="34"/>
    </row>
    <row r="102" spans="1:9" x14ac:dyDescent="0.2">
      <c r="A102" s="34"/>
      <c r="B102" s="34"/>
      <c r="C102" s="34"/>
      <c r="D102" s="34"/>
      <c r="E102" s="34"/>
      <c r="F102" s="34"/>
      <c r="G102" s="34"/>
      <c r="H102" s="34"/>
      <c r="I102" s="34"/>
    </row>
    <row r="103" spans="1:9" x14ac:dyDescent="0.2">
      <c r="A103" s="34"/>
      <c r="B103" s="34"/>
      <c r="C103" s="34"/>
      <c r="D103" s="34"/>
      <c r="E103" s="34"/>
      <c r="F103" s="34"/>
      <c r="G103" s="34"/>
      <c r="H103" s="34"/>
      <c r="I103" s="34"/>
    </row>
    <row r="104" spans="1:9" x14ac:dyDescent="0.2">
      <c r="A104" s="34"/>
      <c r="B104" s="34"/>
      <c r="C104" s="34"/>
      <c r="D104" s="34"/>
      <c r="E104" s="34"/>
      <c r="F104" s="34"/>
      <c r="G104" s="34"/>
      <c r="H104" s="34"/>
      <c r="I104" s="34"/>
    </row>
    <row r="105" spans="1:9" x14ac:dyDescent="0.2">
      <c r="A105" s="34"/>
      <c r="B105" s="34"/>
      <c r="C105" s="34"/>
      <c r="D105" s="34"/>
      <c r="E105" s="34"/>
      <c r="F105" s="34"/>
      <c r="G105" s="34"/>
      <c r="H105" s="34"/>
      <c r="I105" s="34"/>
    </row>
    <row r="106" spans="1:9" x14ac:dyDescent="0.2">
      <c r="A106" s="34"/>
      <c r="B106" s="34"/>
      <c r="C106" s="34"/>
      <c r="D106" s="34"/>
      <c r="E106" s="34"/>
      <c r="F106" s="34"/>
      <c r="G106" s="34"/>
      <c r="H106" s="34"/>
      <c r="I106" s="34"/>
    </row>
    <row r="107" spans="1:9" x14ac:dyDescent="0.2">
      <c r="A107" s="34"/>
      <c r="B107" s="34"/>
      <c r="C107" s="34"/>
      <c r="D107" s="34"/>
      <c r="E107" s="34"/>
      <c r="F107" s="34"/>
      <c r="G107" s="34"/>
      <c r="H107" s="34"/>
      <c r="I107" s="34"/>
    </row>
    <row r="108" spans="1:9" x14ac:dyDescent="0.2">
      <c r="A108" s="34"/>
      <c r="B108" s="34"/>
      <c r="C108" s="34"/>
      <c r="D108" s="34"/>
      <c r="E108" s="34"/>
      <c r="F108" s="34"/>
      <c r="G108" s="34"/>
      <c r="H108" s="34"/>
      <c r="I108" s="34"/>
    </row>
    <row r="109" spans="1:9" x14ac:dyDescent="0.2">
      <c r="A109" s="34"/>
      <c r="B109" s="34"/>
      <c r="C109" s="34"/>
      <c r="D109" s="34"/>
      <c r="E109" s="34"/>
      <c r="F109" s="34"/>
      <c r="G109" s="34"/>
      <c r="H109" s="34"/>
      <c r="I109" s="34"/>
    </row>
    <row r="110" spans="1:9" x14ac:dyDescent="0.2">
      <c r="A110" s="34"/>
      <c r="B110" s="34"/>
      <c r="C110" s="34"/>
      <c r="D110" s="34"/>
      <c r="E110" s="34"/>
      <c r="F110" s="34"/>
      <c r="G110" s="34"/>
      <c r="H110" s="34"/>
      <c r="I110" s="34"/>
    </row>
    <row r="111" spans="1:9" x14ac:dyDescent="0.2">
      <c r="A111" s="34"/>
      <c r="B111" s="34"/>
      <c r="C111" s="34"/>
      <c r="D111" s="34"/>
      <c r="E111" s="34"/>
      <c r="F111" s="34"/>
      <c r="G111" s="34"/>
      <c r="H111" s="34"/>
      <c r="I111" s="34"/>
    </row>
    <row r="112" spans="1:9" x14ac:dyDescent="0.2">
      <c r="A112" s="34"/>
      <c r="B112" s="34"/>
      <c r="C112" s="34"/>
      <c r="D112" s="34"/>
      <c r="E112" s="34"/>
      <c r="F112" s="34"/>
      <c r="G112" s="34"/>
      <c r="H112" s="34"/>
      <c r="I112" s="34"/>
    </row>
    <row r="113" spans="1:9" x14ac:dyDescent="0.2">
      <c r="A113" s="34"/>
      <c r="B113" s="34"/>
      <c r="C113" s="34"/>
      <c r="D113" s="34"/>
      <c r="E113" s="34"/>
      <c r="F113" s="34"/>
      <c r="G113" s="34"/>
      <c r="H113" s="34"/>
      <c r="I113" s="34"/>
    </row>
    <row r="114" spans="1:9" x14ac:dyDescent="0.2">
      <c r="A114" s="34"/>
      <c r="B114" s="34"/>
      <c r="C114" s="34"/>
      <c r="D114" s="34"/>
      <c r="E114" s="34"/>
      <c r="F114" s="34"/>
      <c r="G114" s="34"/>
      <c r="H114" s="34"/>
      <c r="I114" s="34"/>
    </row>
    <row r="115" spans="1:9" x14ac:dyDescent="0.2">
      <c r="A115" s="34"/>
      <c r="B115" s="34"/>
      <c r="C115" s="34"/>
      <c r="D115" s="34"/>
      <c r="E115" s="34"/>
      <c r="F115" s="34"/>
      <c r="G115" s="34"/>
      <c r="H115" s="34"/>
      <c r="I115" s="34"/>
    </row>
    <row r="116" spans="1:9" x14ac:dyDescent="0.2">
      <c r="A116" s="34"/>
      <c r="B116" s="34"/>
      <c r="C116" s="34"/>
      <c r="D116" s="34"/>
      <c r="E116" s="34"/>
      <c r="F116" s="34"/>
      <c r="G116" s="34"/>
      <c r="H116" s="34"/>
      <c r="I116" s="34"/>
    </row>
    <row r="117" spans="1:9" x14ac:dyDescent="0.2">
      <c r="A117" s="34"/>
      <c r="B117" s="34"/>
      <c r="C117" s="34"/>
      <c r="D117" s="34"/>
      <c r="E117" s="34"/>
      <c r="F117" s="34"/>
      <c r="G117" s="34"/>
      <c r="H117" s="34"/>
      <c r="I117" s="34"/>
    </row>
    <row r="118" spans="1:9" x14ac:dyDescent="0.2">
      <c r="A118" s="34"/>
      <c r="B118" s="34"/>
      <c r="C118" s="34"/>
      <c r="D118" s="34"/>
      <c r="E118" s="34"/>
      <c r="F118" s="34"/>
      <c r="G118" s="34"/>
      <c r="H118" s="34"/>
      <c r="I118" s="34"/>
    </row>
    <row r="119" spans="1:9" x14ac:dyDescent="0.2">
      <c r="A119" s="34"/>
      <c r="B119" s="34"/>
      <c r="C119" s="34"/>
      <c r="D119" s="34"/>
      <c r="E119" s="34"/>
      <c r="F119" s="34"/>
      <c r="G119" s="34"/>
      <c r="H119" s="34"/>
      <c r="I119" s="34"/>
    </row>
    <row r="120" spans="1:9" x14ac:dyDescent="0.2">
      <c r="A120" s="34"/>
      <c r="B120" s="34"/>
      <c r="C120" s="34"/>
      <c r="D120" s="34"/>
      <c r="E120" s="34"/>
      <c r="F120" s="34"/>
      <c r="G120" s="34"/>
      <c r="H120" s="34"/>
      <c r="I120" s="34"/>
    </row>
    <row r="121" spans="1:9" x14ac:dyDescent="0.2">
      <c r="A121" s="34"/>
      <c r="B121" s="34"/>
      <c r="C121" s="34"/>
      <c r="D121" s="34"/>
      <c r="E121" s="34"/>
      <c r="F121" s="34"/>
      <c r="G121" s="34"/>
      <c r="H121" s="34"/>
      <c r="I121" s="34"/>
    </row>
    <row r="122" spans="1:9" x14ac:dyDescent="0.2">
      <c r="A122" s="34"/>
      <c r="B122" s="34"/>
      <c r="C122" s="34"/>
      <c r="D122" s="34"/>
      <c r="E122" s="34"/>
      <c r="F122" s="34"/>
      <c r="G122" s="34"/>
      <c r="H122" s="34"/>
      <c r="I122" s="34"/>
    </row>
    <row r="123" spans="1:9" x14ac:dyDescent="0.2">
      <c r="A123" s="34"/>
      <c r="B123" s="34"/>
      <c r="C123" s="34"/>
      <c r="D123" s="34"/>
      <c r="E123" s="34"/>
      <c r="F123" s="34"/>
      <c r="G123" s="34"/>
      <c r="H123" s="34"/>
      <c r="I123" s="34"/>
    </row>
    <row r="124" spans="1:9" x14ac:dyDescent="0.2">
      <c r="A124" s="34"/>
      <c r="B124" s="34"/>
      <c r="C124" s="34"/>
      <c r="D124" s="34"/>
      <c r="E124" s="34"/>
      <c r="F124" s="34"/>
      <c r="G124" s="34"/>
      <c r="H124" s="34"/>
      <c r="I124" s="34"/>
    </row>
    <row r="125" spans="1:9" x14ac:dyDescent="0.2">
      <c r="A125" s="34"/>
      <c r="B125" s="34"/>
      <c r="C125" s="34"/>
      <c r="D125" s="34"/>
      <c r="E125" s="34"/>
      <c r="F125" s="34"/>
      <c r="G125" s="34"/>
      <c r="H125" s="34"/>
      <c r="I125" s="34"/>
    </row>
    <row r="126" spans="1:9" x14ac:dyDescent="0.2">
      <c r="A126" s="34"/>
      <c r="B126" s="34"/>
      <c r="C126" s="34"/>
      <c r="D126" s="34"/>
      <c r="E126" s="34"/>
      <c r="F126" s="34"/>
      <c r="G126" s="34"/>
      <c r="H126" s="34"/>
      <c r="I126" s="34"/>
    </row>
    <row r="127" spans="1:9" x14ac:dyDescent="0.2">
      <c r="A127" s="34"/>
      <c r="B127" s="34"/>
      <c r="C127" s="34"/>
      <c r="D127" s="34"/>
      <c r="E127" s="34"/>
      <c r="F127" s="34"/>
      <c r="G127" s="34"/>
      <c r="H127" s="34"/>
      <c r="I127" s="34"/>
    </row>
    <row r="128" spans="1:9" x14ac:dyDescent="0.2">
      <c r="A128" s="34"/>
      <c r="B128" s="34"/>
      <c r="C128" s="34"/>
      <c r="D128" s="34"/>
      <c r="E128" s="34"/>
      <c r="F128" s="34"/>
      <c r="G128" s="34"/>
      <c r="H128" s="34"/>
      <c r="I128" s="34"/>
    </row>
    <row r="129" spans="1:9" x14ac:dyDescent="0.2">
      <c r="A129" s="34"/>
      <c r="B129" s="34"/>
      <c r="C129" s="34"/>
      <c r="D129" s="34"/>
      <c r="E129" s="34"/>
      <c r="F129" s="34"/>
      <c r="G129" s="34"/>
      <c r="H129" s="34"/>
      <c r="I129" s="34"/>
    </row>
    <row r="130" spans="1:9" x14ac:dyDescent="0.2">
      <c r="A130" s="34"/>
      <c r="B130" s="34"/>
      <c r="C130" s="34"/>
      <c r="D130" s="34"/>
      <c r="E130" s="34"/>
      <c r="F130" s="34"/>
      <c r="G130" s="34"/>
      <c r="H130" s="34"/>
      <c r="I130" s="34"/>
    </row>
    <row r="131" spans="1:9" x14ac:dyDescent="0.2">
      <c r="A131" s="34"/>
      <c r="B131" s="34"/>
      <c r="C131" s="34"/>
      <c r="D131" s="34"/>
      <c r="E131" s="34"/>
      <c r="F131" s="34"/>
      <c r="G131" s="34"/>
      <c r="H131" s="34"/>
      <c r="I131" s="34"/>
    </row>
    <row r="132" spans="1:9" x14ac:dyDescent="0.2">
      <c r="A132" s="34"/>
      <c r="B132" s="34"/>
      <c r="C132" s="34"/>
      <c r="D132" s="34"/>
      <c r="E132" s="34"/>
      <c r="F132" s="34"/>
      <c r="G132" s="34"/>
      <c r="H132" s="34"/>
      <c r="I132" s="34"/>
    </row>
    <row r="133" spans="1:9" x14ac:dyDescent="0.2">
      <c r="A133" s="34"/>
      <c r="B133" s="34"/>
      <c r="C133" s="34"/>
      <c r="D133" s="34"/>
      <c r="E133" s="34"/>
      <c r="F133" s="34"/>
      <c r="G133" s="34"/>
      <c r="H133" s="34"/>
      <c r="I133" s="34"/>
    </row>
    <row r="134" spans="1:9" x14ac:dyDescent="0.2">
      <c r="A134" s="34"/>
      <c r="B134" s="34"/>
      <c r="C134" s="34"/>
      <c r="D134" s="34"/>
      <c r="E134" s="34"/>
      <c r="F134" s="34"/>
      <c r="G134" s="34"/>
      <c r="H134" s="34"/>
      <c r="I134" s="34"/>
    </row>
    <row r="135" spans="1:9" x14ac:dyDescent="0.2">
      <c r="A135" s="34"/>
      <c r="B135" s="34"/>
      <c r="C135" s="34"/>
      <c r="D135" s="34"/>
      <c r="E135" s="34"/>
      <c r="F135" s="34"/>
      <c r="G135" s="34"/>
      <c r="H135" s="34"/>
      <c r="I135" s="34"/>
    </row>
    <row r="136" spans="1:9" x14ac:dyDescent="0.2">
      <c r="A136" s="34"/>
      <c r="B136" s="34"/>
      <c r="C136" s="34"/>
      <c r="D136" s="34"/>
      <c r="E136" s="34"/>
      <c r="F136" s="34"/>
      <c r="G136" s="34"/>
      <c r="H136" s="34"/>
      <c r="I136" s="34"/>
    </row>
    <row r="137" spans="1:9" x14ac:dyDescent="0.2">
      <c r="A137" s="34"/>
      <c r="B137" s="34"/>
      <c r="C137" s="34"/>
      <c r="D137" s="34"/>
      <c r="E137" s="34"/>
      <c r="F137" s="34"/>
      <c r="G137" s="34"/>
      <c r="H137" s="34"/>
      <c r="I137" s="34"/>
    </row>
    <row r="138" spans="1:9" x14ac:dyDescent="0.2">
      <c r="A138" s="34"/>
      <c r="B138" s="34"/>
      <c r="C138" s="34"/>
      <c r="D138" s="34"/>
      <c r="E138" s="34"/>
      <c r="F138" s="34"/>
      <c r="G138" s="34"/>
      <c r="H138" s="34"/>
      <c r="I138" s="34"/>
    </row>
    <row r="139" spans="1:9" x14ac:dyDescent="0.2">
      <c r="A139" s="34"/>
      <c r="B139" s="34"/>
      <c r="C139" s="34"/>
      <c r="D139" s="34"/>
      <c r="E139" s="34"/>
      <c r="F139" s="34"/>
      <c r="G139" s="34"/>
      <c r="H139" s="34"/>
      <c r="I139" s="34"/>
    </row>
    <row r="140" spans="1:9" x14ac:dyDescent="0.2">
      <c r="A140" s="34"/>
      <c r="B140" s="34"/>
      <c r="C140" s="34"/>
      <c r="D140" s="34"/>
      <c r="E140" s="34"/>
      <c r="F140" s="34"/>
      <c r="G140" s="34"/>
      <c r="H140" s="34"/>
      <c r="I140" s="34"/>
    </row>
    <row r="141" spans="1:9" x14ac:dyDescent="0.2">
      <c r="A141" s="34"/>
      <c r="B141" s="34"/>
      <c r="C141" s="34"/>
      <c r="D141" s="34"/>
      <c r="E141" s="34"/>
      <c r="F141" s="34"/>
      <c r="G141" s="34"/>
      <c r="H141" s="34"/>
      <c r="I141" s="34"/>
    </row>
    <row r="142" spans="1:9" x14ac:dyDescent="0.2">
      <c r="A142" s="34"/>
      <c r="B142" s="34"/>
      <c r="C142" s="34"/>
      <c r="D142" s="34"/>
      <c r="E142" s="34"/>
      <c r="F142" s="34"/>
      <c r="G142" s="34"/>
      <c r="H142" s="34"/>
      <c r="I142" s="34"/>
    </row>
    <row r="143" spans="1:9" x14ac:dyDescent="0.2">
      <c r="A143" s="34"/>
      <c r="B143" s="34"/>
      <c r="C143" s="34"/>
      <c r="D143" s="34"/>
      <c r="E143" s="34"/>
      <c r="F143" s="34"/>
      <c r="G143" s="34"/>
      <c r="H143" s="34"/>
      <c r="I143" s="34"/>
    </row>
    <row r="144" spans="1:9" x14ac:dyDescent="0.2">
      <c r="A144" s="34"/>
      <c r="B144" s="34"/>
      <c r="C144" s="34"/>
      <c r="D144" s="34"/>
      <c r="E144" s="34"/>
      <c r="F144" s="34"/>
      <c r="G144" s="34"/>
      <c r="H144" s="34"/>
      <c r="I144" s="34"/>
    </row>
    <row r="145" spans="1:9" x14ac:dyDescent="0.2">
      <c r="A145" s="34"/>
      <c r="B145" s="34"/>
      <c r="C145" s="34"/>
      <c r="D145" s="34"/>
      <c r="E145" s="34"/>
      <c r="F145" s="34"/>
      <c r="G145" s="34"/>
      <c r="H145" s="34"/>
      <c r="I145" s="34"/>
    </row>
    <row r="146" spans="1:9" x14ac:dyDescent="0.2">
      <c r="A146" s="34"/>
      <c r="B146" s="34"/>
      <c r="C146" s="34"/>
      <c r="D146" s="34"/>
      <c r="E146" s="34"/>
      <c r="F146" s="34"/>
      <c r="G146" s="34"/>
      <c r="H146" s="34"/>
      <c r="I146" s="34"/>
    </row>
    <row r="147" spans="1:9" x14ac:dyDescent="0.2">
      <c r="A147" s="34"/>
      <c r="B147" s="34"/>
      <c r="C147" s="34"/>
      <c r="D147" s="34"/>
      <c r="E147" s="34"/>
      <c r="F147" s="34"/>
      <c r="G147" s="34"/>
      <c r="H147" s="34"/>
      <c r="I147" s="34"/>
    </row>
    <row r="148" spans="1:9" x14ac:dyDescent="0.2">
      <c r="A148" s="34"/>
      <c r="B148" s="34"/>
      <c r="C148" s="34"/>
      <c r="D148" s="34"/>
      <c r="E148" s="34"/>
      <c r="F148" s="34"/>
      <c r="G148" s="34"/>
      <c r="H148" s="34"/>
      <c r="I148" s="34"/>
    </row>
    <row r="149" spans="1:9" x14ac:dyDescent="0.2">
      <c r="A149" s="34"/>
      <c r="B149" s="34"/>
      <c r="C149" s="34"/>
      <c r="D149" s="34"/>
      <c r="E149" s="34"/>
      <c r="F149" s="34"/>
      <c r="G149" s="34"/>
      <c r="H149" s="34"/>
      <c r="I149" s="34"/>
    </row>
    <row r="150" spans="1:9" x14ac:dyDescent="0.2">
      <c r="A150" s="34"/>
      <c r="B150" s="34"/>
      <c r="C150" s="34"/>
      <c r="D150" s="34"/>
      <c r="E150" s="34"/>
      <c r="F150" s="34"/>
      <c r="G150" s="34"/>
      <c r="H150" s="34"/>
      <c r="I150" s="34"/>
    </row>
    <row r="151" spans="1:9" x14ac:dyDescent="0.2">
      <c r="A151" s="34"/>
      <c r="B151" s="34"/>
      <c r="C151" s="34"/>
      <c r="D151" s="34"/>
      <c r="E151" s="34"/>
      <c r="F151" s="34"/>
      <c r="G151" s="34"/>
      <c r="H151" s="34"/>
      <c r="I151" s="34"/>
    </row>
    <row r="152" spans="1:9" x14ac:dyDescent="0.2">
      <c r="A152" s="34"/>
      <c r="B152" s="34"/>
      <c r="C152" s="34"/>
      <c r="D152" s="34"/>
      <c r="E152" s="34"/>
      <c r="F152" s="34"/>
      <c r="G152" s="34"/>
      <c r="H152" s="34"/>
      <c r="I152" s="34"/>
    </row>
    <row r="153" spans="1:9" x14ac:dyDescent="0.2">
      <c r="A153" s="34"/>
      <c r="B153" s="34"/>
      <c r="C153" s="34"/>
      <c r="D153" s="34"/>
      <c r="E153" s="34"/>
      <c r="F153" s="34"/>
      <c r="G153" s="34"/>
      <c r="H153" s="34"/>
      <c r="I153" s="34"/>
    </row>
    <row r="154" spans="1:9" x14ac:dyDescent="0.2">
      <c r="A154" s="34"/>
      <c r="B154" s="34"/>
      <c r="C154" s="34"/>
      <c r="D154" s="34"/>
      <c r="E154" s="34"/>
      <c r="F154" s="34"/>
      <c r="G154" s="34"/>
      <c r="H154" s="34"/>
      <c r="I154" s="34"/>
    </row>
    <row r="155" spans="1:9" x14ac:dyDescent="0.2">
      <c r="A155" s="34"/>
      <c r="B155" s="34"/>
      <c r="C155" s="34"/>
      <c r="D155" s="34"/>
      <c r="E155" s="34"/>
      <c r="F155" s="34"/>
      <c r="G155" s="34"/>
      <c r="H155" s="34"/>
      <c r="I155" s="34"/>
    </row>
    <row r="156" spans="1:9" x14ac:dyDescent="0.2">
      <c r="A156" s="34"/>
      <c r="B156" s="34"/>
      <c r="C156" s="34"/>
      <c r="D156" s="34"/>
      <c r="E156" s="34"/>
      <c r="F156" s="34"/>
      <c r="G156" s="34"/>
      <c r="H156" s="34"/>
      <c r="I156" s="34"/>
    </row>
    <row r="157" spans="1:9" x14ac:dyDescent="0.2">
      <c r="A157" s="34"/>
      <c r="B157" s="34"/>
      <c r="C157" s="34"/>
      <c r="D157" s="34"/>
      <c r="E157" s="34"/>
      <c r="F157" s="34"/>
      <c r="G157" s="34"/>
      <c r="H157" s="34"/>
      <c r="I157" s="34"/>
    </row>
    <row r="158" spans="1:9" x14ac:dyDescent="0.2">
      <c r="A158" s="34"/>
      <c r="B158" s="34"/>
      <c r="C158" s="34"/>
      <c r="D158" s="34"/>
      <c r="E158" s="34"/>
      <c r="F158" s="34"/>
      <c r="G158" s="34"/>
      <c r="H158" s="34"/>
      <c r="I158" s="34"/>
    </row>
    <row r="159" spans="1:9" x14ac:dyDescent="0.2">
      <c r="A159" s="34"/>
      <c r="B159" s="34"/>
      <c r="C159" s="34"/>
      <c r="D159" s="34"/>
      <c r="E159" s="34"/>
      <c r="F159" s="34"/>
      <c r="G159" s="34"/>
      <c r="H159" s="34"/>
      <c r="I159" s="34"/>
    </row>
    <row r="160" spans="1:9" x14ac:dyDescent="0.2">
      <c r="A160" s="34"/>
      <c r="B160" s="34"/>
      <c r="C160" s="34"/>
      <c r="D160" s="34"/>
      <c r="E160" s="34"/>
      <c r="F160" s="34"/>
      <c r="G160" s="34"/>
      <c r="H160" s="34"/>
      <c r="I160" s="34"/>
    </row>
    <row r="161" spans="1:9" x14ac:dyDescent="0.2">
      <c r="A161" s="34"/>
      <c r="B161" s="34"/>
      <c r="C161" s="34"/>
      <c r="D161" s="34"/>
      <c r="E161" s="34"/>
      <c r="F161" s="34"/>
      <c r="G161" s="34"/>
      <c r="H161" s="34"/>
      <c r="I161" s="34"/>
    </row>
    <row r="162" spans="1:9" x14ac:dyDescent="0.2">
      <c r="A162" s="34"/>
      <c r="B162" s="34"/>
      <c r="C162" s="34"/>
      <c r="D162" s="34"/>
      <c r="E162" s="34"/>
      <c r="F162" s="34"/>
      <c r="G162" s="34"/>
      <c r="H162" s="34"/>
      <c r="I162" s="34"/>
    </row>
    <row r="163" spans="1:9" x14ac:dyDescent="0.2">
      <c r="A163" s="34"/>
      <c r="B163" s="34"/>
      <c r="C163" s="34"/>
      <c r="D163" s="34"/>
      <c r="E163" s="34"/>
      <c r="F163" s="34"/>
      <c r="G163" s="34"/>
      <c r="H163" s="34"/>
      <c r="I163" s="34"/>
    </row>
    <row r="164" spans="1:9" x14ac:dyDescent="0.2">
      <c r="A164" s="34"/>
      <c r="B164" s="34"/>
      <c r="C164" s="34"/>
      <c r="D164" s="34"/>
      <c r="E164" s="34"/>
      <c r="F164" s="34"/>
      <c r="G164" s="34"/>
      <c r="H164" s="34"/>
      <c r="I164" s="34"/>
    </row>
    <row r="165" spans="1:9" x14ac:dyDescent="0.2">
      <c r="A165" s="34"/>
      <c r="B165" s="34"/>
      <c r="C165" s="34"/>
      <c r="D165" s="34"/>
      <c r="E165" s="34"/>
      <c r="F165" s="34"/>
      <c r="G165" s="34"/>
      <c r="H165" s="34"/>
      <c r="I165" s="34"/>
    </row>
    <row r="166" spans="1:9" x14ac:dyDescent="0.2">
      <c r="A166" s="34"/>
      <c r="B166" s="34"/>
      <c r="C166" s="34"/>
      <c r="D166" s="34"/>
      <c r="E166" s="34"/>
      <c r="F166" s="34"/>
      <c r="G166" s="34"/>
      <c r="H166" s="34"/>
      <c r="I166" s="34"/>
    </row>
    <row r="167" spans="1:9" x14ac:dyDescent="0.2">
      <c r="A167" s="34"/>
      <c r="B167" s="34"/>
      <c r="C167" s="34"/>
      <c r="D167" s="34"/>
      <c r="E167" s="34"/>
      <c r="F167" s="34"/>
      <c r="G167" s="34"/>
      <c r="H167" s="34"/>
      <c r="I167" s="34"/>
    </row>
    <row r="168" spans="1:9" x14ac:dyDescent="0.2">
      <c r="A168" s="34"/>
      <c r="B168" s="34"/>
      <c r="C168" s="34"/>
      <c r="D168" s="34"/>
      <c r="E168" s="34"/>
      <c r="F168" s="34"/>
      <c r="G168" s="34"/>
      <c r="H168" s="34"/>
      <c r="I168" s="34"/>
    </row>
    <row r="169" spans="1:9" x14ac:dyDescent="0.2">
      <c r="A169" s="34"/>
      <c r="B169" s="34"/>
      <c r="C169" s="34"/>
      <c r="D169" s="34"/>
      <c r="E169" s="34"/>
      <c r="F169" s="34"/>
      <c r="G169" s="34"/>
      <c r="H169" s="34"/>
      <c r="I169" s="34"/>
    </row>
    <row r="170" spans="1:9" x14ac:dyDescent="0.2">
      <c r="A170" s="34"/>
      <c r="B170" s="34"/>
      <c r="C170" s="34"/>
      <c r="D170" s="34"/>
      <c r="E170" s="34"/>
      <c r="F170" s="34"/>
      <c r="G170" s="34"/>
      <c r="H170" s="34"/>
      <c r="I170" s="34"/>
    </row>
    <row r="171" spans="1:9" x14ac:dyDescent="0.2">
      <c r="A171" s="34"/>
      <c r="B171" s="34"/>
      <c r="C171" s="34"/>
      <c r="D171" s="34"/>
      <c r="E171" s="34"/>
      <c r="F171" s="34"/>
      <c r="G171" s="34"/>
      <c r="H171" s="34"/>
      <c r="I171" s="34"/>
    </row>
    <row r="172" spans="1:9" x14ac:dyDescent="0.2">
      <c r="A172" s="34"/>
      <c r="B172" s="34"/>
      <c r="C172" s="34"/>
      <c r="D172" s="34"/>
      <c r="E172" s="34"/>
      <c r="F172" s="34"/>
      <c r="G172" s="34"/>
      <c r="H172" s="34"/>
      <c r="I172" s="34"/>
    </row>
    <row r="173" spans="1:9" x14ac:dyDescent="0.2">
      <c r="A173" s="34"/>
      <c r="B173" s="34"/>
      <c r="C173" s="34"/>
      <c r="D173" s="34"/>
      <c r="E173" s="34"/>
      <c r="F173" s="34"/>
      <c r="G173" s="34"/>
      <c r="H173" s="34"/>
      <c r="I173" s="34"/>
    </row>
    <row r="174" spans="1:9" x14ac:dyDescent="0.2">
      <c r="A174" s="34"/>
      <c r="B174" s="34"/>
      <c r="C174" s="34"/>
      <c r="D174" s="34"/>
      <c r="E174" s="34"/>
      <c r="F174" s="34"/>
      <c r="G174" s="34"/>
      <c r="H174" s="34"/>
      <c r="I174" s="34"/>
    </row>
    <row r="175" spans="1:9" x14ac:dyDescent="0.2">
      <c r="A175" s="34"/>
      <c r="B175" s="34"/>
      <c r="C175" s="34"/>
      <c r="D175" s="34"/>
      <c r="E175" s="34"/>
      <c r="F175" s="34"/>
      <c r="G175" s="34"/>
      <c r="H175" s="34"/>
      <c r="I175" s="34"/>
    </row>
    <row r="176" spans="1:9" x14ac:dyDescent="0.2">
      <c r="A176" s="34"/>
      <c r="B176" s="34"/>
      <c r="C176" s="34"/>
      <c r="D176" s="34"/>
      <c r="E176" s="34"/>
      <c r="F176" s="34"/>
      <c r="G176" s="34"/>
      <c r="H176" s="34"/>
      <c r="I176" s="34"/>
    </row>
    <row r="177" spans="1:9" x14ac:dyDescent="0.2">
      <c r="A177" s="34"/>
      <c r="B177" s="34"/>
      <c r="C177" s="34"/>
      <c r="D177" s="34"/>
      <c r="E177" s="34"/>
      <c r="F177" s="34"/>
      <c r="G177" s="34"/>
      <c r="H177" s="34"/>
      <c r="I177" s="34"/>
    </row>
    <row r="178" spans="1:9" x14ac:dyDescent="0.2">
      <c r="A178" s="34"/>
      <c r="B178" s="34"/>
      <c r="C178" s="34"/>
      <c r="D178" s="34"/>
      <c r="E178" s="34"/>
      <c r="F178" s="34"/>
      <c r="G178" s="34"/>
      <c r="H178" s="34"/>
      <c r="I178" s="34"/>
    </row>
    <row r="179" spans="1:9" x14ac:dyDescent="0.2">
      <c r="A179" s="34"/>
      <c r="B179" s="34"/>
      <c r="C179" s="34"/>
      <c r="D179" s="34"/>
      <c r="E179" s="34"/>
      <c r="F179" s="34"/>
      <c r="G179" s="34"/>
      <c r="H179" s="34"/>
      <c r="I179" s="34"/>
    </row>
    <row r="180" spans="1:9" x14ac:dyDescent="0.2">
      <c r="A180" s="34"/>
      <c r="B180" s="34"/>
      <c r="C180" s="34"/>
      <c r="D180" s="34"/>
      <c r="E180" s="34"/>
      <c r="F180" s="34"/>
      <c r="G180" s="34"/>
      <c r="H180" s="34"/>
      <c r="I180" s="34"/>
    </row>
    <row r="181" spans="1:9" x14ac:dyDescent="0.2">
      <c r="A181" s="34"/>
      <c r="B181" s="34"/>
      <c r="C181" s="34"/>
      <c r="D181" s="34"/>
      <c r="E181" s="34"/>
      <c r="F181" s="34"/>
      <c r="G181" s="34"/>
      <c r="H181" s="34"/>
      <c r="I181" s="34"/>
    </row>
    <row r="182" spans="1:9" x14ac:dyDescent="0.2">
      <c r="A182" s="34"/>
      <c r="B182" s="34"/>
      <c r="C182" s="34"/>
      <c r="D182" s="34"/>
      <c r="E182" s="34"/>
      <c r="F182" s="34"/>
      <c r="G182" s="34"/>
      <c r="H182" s="34"/>
      <c r="I182" s="34"/>
    </row>
    <row r="183" spans="1:9" x14ac:dyDescent="0.2">
      <c r="A183" s="34"/>
      <c r="B183" s="34"/>
      <c r="C183" s="34"/>
      <c r="D183" s="34"/>
      <c r="E183" s="34"/>
      <c r="F183" s="34"/>
      <c r="G183" s="34"/>
      <c r="H183" s="34"/>
      <c r="I183" s="34"/>
    </row>
    <row r="184" spans="1:9" x14ac:dyDescent="0.2">
      <c r="A184" s="34"/>
      <c r="B184" s="34"/>
      <c r="C184" s="34"/>
      <c r="D184" s="34"/>
      <c r="E184" s="34"/>
      <c r="F184" s="34"/>
      <c r="G184" s="34"/>
      <c r="H184" s="34"/>
      <c r="I184" s="34"/>
    </row>
    <row r="185" spans="1:9" x14ac:dyDescent="0.2">
      <c r="A185" s="34"/>
      <c r="B185" s="34"/>
      <c r="C185" s="34"/>
      <c r="D185" s="34"/>
      <c r="E185" s="34"/>
      <c r="F185" s="34"/>
      <c r="G185" s="34"/>
      <c r="H185" s="34"/>
      <c r="I185" s="34"/>
    </row>
    <row r="186" spans="1:9" x14ac:dyDescent="0.2">
      <c r="A186" s="34"/>
      <c r="B186" s="34"/>
      <c r="C186" s="34"/>
      <c r="D186" s="34"/>
      <c r="E186" s="34"/>
      <c r="F186" s="34"/>
      <c r="G186" s="34"/>
      <c r="H186" s="34"/>
      <c r="I186" s="34"/>
    </row>
    <row r="187" spans="1:9" x14ac:dyDescent="0.2">
      <c r="A187" s="34"/>
      <c r="B187" s="34"/>
      <c r="C187" s="34"/>
      <c r="D187" s="34"/>
      <c r="E187" s="34"/>
      <c r="F187" s="34"/>
      <c r="G187" s="34"/>
      <c r="H187" s="34"/>
      <c r="I187" s="34"/>
    </row>
    <row r="188" spans="1:9" x14ac:dyDescent="0.2">
      <c r="A188" s="34"/>
      <c r="B188" s="34"/>
      <c r="C188" s="34"/>
      <c r="D188" s="34"/>
      <c r="E188" s="34"/>
      <c r="F188" s="34"/>
      <c r="G188" s="34"/>
      <c r="H188" s="34"/>
      <c r="I188" s="34"/>
    </row>
    <row r="189" spans="1:9" x14ac:dyDescent="0.2">
      <c r="A189" s="34"/>
      <c r="B189" s="34"/>
      <c r="C189" s="34"/>
      <c r="D189" s="34"/>
      <c r="E189" s="34"/>
      <c r="F189" s="34"/>
      <c r="G189" s="34"/>
      <c r="H189" s="34"/>
      <c r="I189" s="34"/>
    </row>
    <row r="190" spans="1:9" x14ac:dyDescent="0.2">
      <c r="A190" s="34"/>
      <c r="B190" s="34"/>
      <c r="C190" s="34"/>
      <c r="D190" s="34"/>
      <c r="E190" s="34"/>
      <c r="F190" s="34"/>
      <c r="G190" s="34"/>
      <c r="H190" s="34"/>
      <c r="I190" s="34"/>
    </row>
    <row r="191" spans="1:9" x14ac:dyDescent="0.2">
      <c r="A191" s="34"/>
      <c r="B191" s="34"/>
      <c r="C191" s="34"/>
      <c r="D191" s="34"/>
      <c r="E191" s="34"/>
      <c r="F191" s="34"/>
      <c r="G191" s="34"/>
      <c r="H191" s="34"/>
      <c r="I191" s="34"/>
    </row>
    <row r="192" spans="1:9" x14ac:dyDescent="0.2">
      <c r="A192" s="34"/>
      <c r="B192" s="34"/>
      <c r="C192" s="34"/>
      <c r="D192" s="34"/>
      <c r="E192" s="34"/>
      <c r="F192" s="34"/>
      <c r="G192" s="34"/>
      <c r="H192" s="34"/>
      <c r="I192" s="34"/>
    </row>
    <row r="193" spans="1:9" x14ac:dyDescent="0.2">
      <c r="A193" s="34"/>
      <c r="B193" s="34"/>
      <c r="C193" s="34"/>
      <c r="D193" s="34"/>
      <c r="E193" s="34"/>
      <c r="F193" s="34"/>
      <c r="G193" s="34"/>
      <c r="H193" s="34"/>
      <c r="I193" s="34"/>
    </row>
    <row r="194" spans="1:9" x14ac:dyDescent="0.2">
      <c r="A194" s="34"/>
      <c r="B194" s="34"/>
      <c r="C194" s="34"/>
      <c r="D194" s="34"/>
      <c r="E194" s="34"/>
      <c r="F194" s="34"/>
      <c r="G194" s="34"/>
      <c r="H194" s="34"/>
      <c r="I194" s="34"/>
    </row>
    <row r="195" spans="1:9" x14ac:dyDescent="0.2">
      <c r="A195" s="34"/>
      <c r="B195" s="34"/>
      <c r="C195" s="34"/>
      <c r="D195" s="34"/>
      <c r="E195" s="34"/>
      <c r="F195" s="34"/>
      <c r="G195" s="34"/>
      <c r="H195" s="34"/>
      <c r="I195" s="34"/>
    </row>
    <row r="196" spans="1:9" x14ac:dyDescent="0.2">
      <c r="A196" s="34"/>
      <c r="B196" s="34"/>
      <c r="C196" s="34"/>
      <c r="D196" s="34"/>
      <c r="E196" s="34"/>
      <c r="F196" s="34"/>
      <c r="G196" s="34"/>
      <c r="H196" s="34"/>
      <c r="I196" s="34"/>
    </row>
    <row r="197" spans="1:9" x14ac:dyDescent="0.2">
      <c r="A197" s="34"/>
      <c r="B197" s="34"/>
      <c r="C197" s="34"/>
      <c r="D197" s="34"/>
      <c r="E197" s="34"/>
      <c r="F197" s="34"/>
      <c r="G197" s="34"/>
      <c r="H197" s="34"/>
      <c r="I197" s="34"/>
    </row>
    <row r="198" spans="1:9" x14ac:dyDescent="0.2">
      <c r="A198" s="34"/>
      <c r="B198" s="34"/>
      <c r="C198" s="34"/>
      <c r="D198" s="34"/>
      <c r="E198" s="34"/>
      <c r="F198" s="34"/>
      <c r="G198" s="34"/>
      <c r="H198" s="34"/>
      <c r="I198" s="34"/>
    </row>
    <row r="199" spans="1:9" x14ac:dyDescent="0.2">
      <c r="A199" s="34"/>
      <c r="B199" s="34"/>
      <c r="C199" s="34"/>
      <c r="D199" s="34"/>
      <c r="E199" s="34"/>
      <c r="F199" s="34"/>
      <c r="G199" s="34"/>
      <c r="H199" s="34"/>
      <c r="I199" s="34"/>
    </row>
    <row r="200" spans="1:9" x14ac:dyDescent="0.2">
      <c r="A200" s="34"/>
      <c r="B200" s="34"/>
      <c r="C200" s="34"/>
      <c r="D200" s="34"/>
      <c r="E200" s="34"/>
      <c r="F200" s="34"/>
      <c r="G200" s="34"/>
      <c r="H200" s="34"/>
      <c r="I200" s="34"/>
    </row>
    <row r="201" spans="1:9" x14ac:dyDescent="0.2">
      <c r="A201" s="34"/>
      <c r="B201" s="34"/>
      <c r="C201" s="34"/>
      <c r="D201" s="34"/>
      <c r="E201" s="34"/>
      <c r="F201" s="34"/>
      <c r="G201" s="34"/>
      <c r="H201" s="34"/>
      <c r="I201" s="34"/>
    </row>
    <row r="202" spans="1:9" x14ac:dyDescent="0.2">
      <c r="A202" s="34"/>
      <c r="B202" s="34"/>
      <c r="C202" s="34"/>
      <c r="D202" s="34"/>
      <c r="E202" s="34"/>
      <c r="F202" s="34"/>
      <c r="G202" s="34"/>
      <c r="H202" s="34"/>
      <c r="I202" s="34"/>
    </row>
    <row r="203" spans="1:9" x14ac:dyDescent="0.2">
      <c r="A203" s="34"/>
      <c r="B203" s="34"/>
      <c r="C203" s="34"/>
      <c r="D203" s="34"/>
      <c r="E203" s="34"/>
      <c r="F203" s="34"/>
      <c r="G203" s="34"/>
      <c r="H203" s="34"/>
      <c r="I203" s="34"/>
    </row>
    <row r="204" spans="1:9" x14ac:dyDescent="0.2">
      <c r="A204" s="34"/>
      <c r="B204" s="34"/>
      <c r="C204" s="34"/>
      <c r="D204" s="34"/>
      <c r="E204" s="34"/>
      <c r="F204" s="34"/>
      <c r="G204" s="34"/>
      <c r="H204" s="34"/>
      <c r="I204" s="34"/>
    </row>
    <row r="205" spans="1:9" x14ac:dyDescent="0.2">
      <c r="A205" s="34"/>
      <c r="B205" s="34"/>
      <c r="C205" s="34"/>
      <c r="D205" s="34"/>
      <c r="E205" s="34"/>
      <c r="F205" s="34"/>
      <c r="G205" s="34"/>
      <c r="H205" s="34"/>
      <c r="I205" s="34"/>
    </row>
    <row r="206" spans="1:9" x14ac:dyDescent="0.2">
      <c r="A206" s="34"/>
      <c r="B206" s="34"/>
      <c r="C206" s="34"/>
      <c r="D206" s="34"/>
      <c r="E206" s="34"/>
      <c r="F206" s="34"/>
      <c r="G206" s="34"/>
      <c r="H206" s="34"/>
      <c r="I206" s="34"/>
    </row>
    <row r="207" spans="1:9" x14ac:dyDescent="0.2">
      <c r="A207" s="34"/>
      <c r="B207" s="34"/>
      <c r="C207" s="34"/>
      <c r="D207" s="34"/>
      <c r="E207" s="34"/>
      <c r="F207" s="34"/>
      <c r="G207" s="34"/>
      <c r="H207" s="34"/>
      <c r="I207" s="34"/>
    </row>
    <row r="208" spans="1:9" x14ac:dyDescent="0.2">
      <c r="A208" s="34"/>
      <c r="B208" s="34"/>
      <c r="C208" s="34"/>
      <c r="D208" s="34"/>
      <c r="E208" s="34"/>
      <c r="F208" s="34"/>
      <c r="G208" s="34"/>
      <c r="H208" s="34"/>
      <c r="I208" s="34"/>
    </row>
    <row r="209" spans="1:9" x14ac:dyDescent="0.2">
      <c r="A209" s="34"/>
      <c r="B209" s="34"/>
      <c r="C209" s="34"/>
      <c r="D209" s="34"/>
      <c r="E209" s="34"/>
      <c r="F209" s="34"/>
      <c r="G209" s="34"/>
      <c r="H209" s="34"/>
      <c r="I209" s="34"/>
    </row>
    <row r="210" spans="1:9" x14ac:dyDescent="0.2">
      <c r="A210" s="34"/>
      <c r="B210" s="34"/>
      <c r="C210" s="34"/>
      <c r="D210" s="34"/>
      <c r="E210" s="34"/>
      <c r="F210" s="34"/>
      <c r="G210" s="34"/>
      <c r="H210" s="34"/>
      <c r="I210" s="34"/>
    </row>
    <row r="211" spans="1:9" x14ac:dyDescent="0.2">
      <c r="A211" s="34"/>
      <c r="B211" s="34"/>
      <c r="C211" s="34"/>
      <c r="D211" s="34"/>
      <c r="E211" s="34"/>
      <c r="F211" s="34"/>
      <c r="G211" s="34"/>
      <c r="H211" s="34"/>
      <c r="I211" s="34"/>
    </row>
    <row r="212" spans="1:9" x14ac:dyDescent="0.2">
      <c r="A212" s="34"/>
      <c r="B212" s="34"/>
      <c r="C212" s="34"/>
      <c r="D212" s="34"/>
      <c r="E212" s="34"/>
      <c r="F212" s="34"/>
      <c r="G212" s="34"/>
      <c r="H212" s="34"/>
      <c r="I212" s="34"/>
    </row>
    <row r="213" spans="1:9" x14ac:dyDescent="0.2">
      <c r="A213" s="34"/>
      <c r="B213" s="34"/>
      <c r="C213" s="34"/>
      <c r="D213" s="34"/>
      <c r="E213" s="34"/>
      <c r="F213" s="34"/>
      <c r="G213" s="34"/>
      <c r="H213" s="34"/>
      <c r="I213" s="34"/>
    </row>
    <row r="214" spans="1:9" x14ac:dyDescent="0.2">
      <c r="A214" s="34"/>
      <c r="B214" s="34"/>
      <c r="C214" s="34"/>
      <c r="D214" s="34"/>
      <c r="E214" s="34"/>
      <c r="F214" s="34"/>
      <c r="G214" s="34"/>
      <c r="H214" s="34"/>
      <c r="I214" s="34"/>
    </row>
    <row r="215" spans="1:9" x14ac:dyDescent="0.2">
      <c r="A215" s="34"/>
      <c r="B215" s="34"/>
      <c r="C215" s="34"/>
      <c r="D215" s="34"/>
      <c r="E215" s="34"/>
      <c r="F215" s="34"/>
      <c r="G215" s="34"/>
      <c r="H215" s="34"/>
      <c r="I215" s="34"/>
    </row>
    <row r="216" spans="1:9" x14ac:dyDescent="0.2">
      <c r="A216" s="34"/>
      <c r="B216" s="34"/>
      <c r="C216" s="34"/>
      <c r="D216" s="34"/>
      <c r="E216" s="34"/>
      <c r="F216" s="34"/>
      <c r="G216" s="34"/>
      <c r="H216" s="34"/>
      <c r="I216" s="34"/>
    </row>
    <row r="217" spans="1:9" x14ac:dyDescent="0.2">
      <c r="A217" s="34"/>
      <c r="B217" s="34"/>
      <c r="C217" s="34"/>
      <c r="D217" s="34"/>
      <c r="E217" s="34"/>
      <c r="F217" s="34"/>
      <c r="G217" s="34"/>
      <c r="H217" s="34"/>
      <c r="I217" s="34"/>
    </row>
    <row r="218" spans="1:9" x14ac:dyDescent="0.2">
      <c r="A218" s="34"/>
      <c r="B218" s="34"/>
      <c r="C218" s="34"/>
      <c r="D218" s="34"/>
      <c r="E218" s="34"/>
      <c r="F218" s="34"/>
      <c r="G218" s="34"/>
      <c r="H218" s="34"/>
      <c r="I218" s="34"/>
    </row>
    <row r="219" spans="1:9" x14ac:dyDescent="0.2">
      <c r="A219" s="34"/>
      <c r="B219" s="34"/>
      <c r="C219" s="34"/>
      <c r="D219" s="34"/>
      <c r="E219" s="34"/>
      <c r="F219" s="34"/>
      <c r="G219" s="34"/>
      <c r="H219" s="34"/>
      <c r="I219" s="34"/>
    </row>
    <row r="220" spans="1:9" x14ac:dyDescent="0.2">
      <c r="A220" s="34"/>
      <c r="B220" s="34"/>
      <c r="C220" s="34"/>
      <c r="D220" s="34"/>
      <c r="E220" s="34"/>
      <c r="F220" s="34"/>
      <c r="G220" s="34"/>
      <c r="H220" s="34"/>
      <c r="I220" s="34"/>
    </row>
    <row r="221" spans="1:9" x14ac:dyDescent="0.2">
      <c r="A221" s="34"/>
      <c r="B221" s="34"/>
      <c r="C221" s="34"/>
      <c r="D221" s="34"/>
      <c r="E221" s="34"/>
      <c r="F221" s="34"/>
      <c r="G221" s="34"/>
      <c r="H221" s="34"/>
      <c r="I221" s="34"/>
    </row>
    <row r="222" spans="1:9" x14ac:dyDescent="0.2">
      <c r="A222" s="34"/>
      <c r="B222" s="34"/>
      <c r="C222" s="34"/>
      <c r="D222" s="34"/>
      <c r="E222" s="34"/>
      <c r="F222" s="34"/>
      <c r="G222" s="34"/>
      <c r="H222" s="34"/>
      <c r="I222" s="34"/>
    </row>
    <row r="223" spans="1:9" x14ac:dyDescent="0.2">
      <c r="A223" s="34"/>
      <c r="B223" s="34"/>
      <c r="C223" s="34"/>
      <c r="D223" s="34"/>
      <c r="E223" s="34"/>
      <c r="F223" s="34"/>
      <c r="G223" s="34"/>
      <c r="H223" s="34"/>
      <c r="I223" s="34"/>
    </row>
    <row r="224" spans="1:9" x14ac:dyDescent="0.2">
      <c r="A224" s="34"/>
      <c r="B224" s="34"/>
      <c r="C224" s="34"/>
      <c r="D224" s="34"/>
      <c r="E224" s="34"/>
      <c r="F224" s="34"/>
      <c r="G224" s="34"/>
      <c r="H224" s="34"/>
      <c r="I224" s="34"/>
    </row>
    <row r="225" spans="1:9" x14ac:dyDescent="0.2">
      <c r="A225" s="34"/>
      <c r="B225" s="34"/>
      <c r="C225" s="34"/>
      <c r="D225" s="34"/>
      <c r="E225" s="34"/>
      <c r="F225" s="34"/>
      <c r="G225" s="34"/>
      <c r="H225" s="34"/>
      <c r="I225" s="34"/>
    </row>
    <row r="226" spans="1:9" x14ac:dyDescent="0.2">
      <c r="A226" s="34"/>
      <c r="B226" s="34"/>
      <c r="C226" s="34"/>
      <c r="D226" s="34"/>
      <c r="E226" s="34"/>
      <c r="F226" s="34"/>
      <c r="G226" s="34"/>
      <c r="H226" s="34"/>
      <c r="I226" s="34"/>
    </row>
    <row r="227" spans="1:9" x14ac:dyDescent="0.2">
      <c r="A227" s="34"/>
      <c r="B227" s="34"/>
      <c r="C227" s="34"/>
      <c r="D227" s="34"/>
      <c r="E227" s="34"/>
      <c r="F227" s="34"/>
      <c r="G227" s="34"/>
      <c r="H227" s="34"/>
      <c r="I227" s="34"/>
    </row>
    <row r="228" spans="1:9" x14ac:dyDescent="0.2">
      <c r="A228" s="34"/>
      <c r="B228" s="34"/>
      <c r="C228" s="34"/>
      <c r="D228" s="34"/>
      <c r="E228" s="34"/>
      <c r="F228" s="34"/>
      <c r="G228" s="34"/>
      <c r="H228" s="34"/>
      <c r="I228" s="34"/>
    </row>
    <row r="229" spans="1:9" x14ac:dyDescent="0.2">
      <c r="A229" s="34"/>
      <c r="B229" s="34"/>
      <c r="C229" s="34"/>
      <c r="D229" s="34"/>
      <c r="E229" s="34"/>
      <c r="F229" s="34"/>
      <c r="G229" s="34"/>
      <c r="H229" s="34"/>
      <c r="I229" s="34"/>
    </row>
    <row r="230" spans="1:9" x14ac:dyDescent="0.2">
      <c r="A230" s="34"/>
      <c r="B230" s="34"/>
      <c r="C230" s="34"/>
      <c r="D230" s="34"/>
      <c r="E230" s="34"/>
      <c r="F230" s="34"/>
      <c r="G230" s="34"/>
      <c r="H230" s="34"/>
      <c r="I230" s="34"/>
    </row>
    <row r="231" spans="1:9" x14ac:dyDescent="0.2">
      <c r="A231" s="34"/>
      <c r="B231" s="34"/>
      <c r="C231" s="34"/>
      <c r="D231" s="34"/>
      <c r="E231" s="34"/>
      <c r="F231" s="34"/>
      <c r="G231" s="34"/>
      <c r="H231" s="34"/>
      <c r="I231" s="34"/>
    </row>
    <row r="232" spans="1:9" x14ac:dyDescent="0.2">
      <c r="A232" s="34"/>
      <c r="B232" s="34"/>
      <c r="C232" s="34"/>
      <c r="D232" s="34"/>
      <c r="E232" s="34"/>
      <c r="F232" s="34"/>
      <c r="G232" s="34"/>
      <c r="H232" s="34"/>
      <c r="I232" s="34"/>
    </row>
    <row r="233" spans="1:9" x14ac:dyDescent="0.2">
      <c r="A233" s="34"/>
      <c r="B233" s="34"/>
      <c r="C233" s="34"/>
      <c r="D233" s="34"/>
      <c r="E233" s="34"/>
      <c r="F233" s="34"/>
      <c r="G233" s="34"/>
      <c r="H233" s="34"/>
      <c r="I233" s="34"/>
    </row>
    <row r="234" spans="1:9" x14ac:dyDescent="0.2">
      <c r="A234" s="34"/>
      <c r="B234" s="34"/>
      <c r="C234" s="34"/>
      <c r="D234" s="34"/>
      <c r="E234" s="34"/>
      <c r="F234" s="34"/>
      <c r="G234" s="34"/>
      <c r="H234" s="34"/>
      <c r="I234" s="34"/>
    </row>
    <row r="235" spans="1:9" x14ac:dyDescent="0.2">
      <c r="A235" s="34"/>
      <c r="B235" s="34"/>
      <c r="C235" s="34"/>
      <c r="D235" s="34"/>
      <c r="E235" s="34"/>
      <c r="F235" s="34"/>
      <c r="G235" s="34"/>
      <c r="H235" s="34"/>
      <c r="I235" s="34"/>
    </row>
    <row r="236" spans="1:9" x14ac:dyDescent="0.2">
      <c r="A236" s="34"/>
      <c r="B236" s="34"/>
      <c r="C236" s="34"/>
      <c r="D236" s="34"/>
      <c r="E236" s="34"/>
      <c r="F236" s="34"/>
      <c r="G236" s="34"/>
      <c r="H236" s="34"/>
      <c r="I236" s="34"/>
    </row>
    <row r="237" spans="1:9" x14ac:dyDescent="0.2">
      <c r="A237" s="34"/>
      <c r="B237" s="34"/>
      <c r="C237" s="34"/>
      <c r="D237" s="34"/>
      <c r="E237" s="34"/>
      <c r="F237" s="34"/>
      <c r="G237" s="34"/>
      <c r="H237" s="34"/>
      <c r="I237" s="34"/>
    </row>
    <row r="238" spans="1:9" x14ac:dyDescent="0.2">
      <c r="A238" s="34"/>
      <c r="B238" s="34"/>
      <c r="C238" s="34"/>
      <c r="D238" s="34"/>
      <c r="E238" s="34"/>
      <c r="F238" s="34"/>
      <c r="G238" s="34"/>
      <c r="H238" s="34"/>
      <c r="I238" s="34"/>
    </row>
    <row r="239" spans="1:9" x14ac:dyDescent="0.2">
      <c r="A239" s="34"/>
      <c r="B239" s="34"/>
      <c r="C239" s="34"/>
      <c r="D239" s="34"/>
      <c r="E239" s="34"/>
      <c r="F239" s="34"/>
      <c r="G239" s="34"/>
      <c r="H239" s="34"/>
      <c r="I239" s="34"/>
    </row>
    <row r="240" spans="1:9" x14ac:dyDescent="0.2">
      <c r="A240" s="34"/>
      <c r="B240" s="34"/>
      <c r="C240" s="34"/>
      <c r="D240" s="34"/>
      <c r="E240" s="34"/>
      <c r="F240" s="34"/>
      <c r="G240" s="34"/>
      <c r="H240" s="34"/>
      <c r="I240" s="34"/>
    </row>
    <row r="241" spans="1:9" x14ac:dyDescent="0.2">
      <c r="A241" s="34"/>
      <c r="B241" s="34"/>
      <c r="C241" s="34"/>
      <c r="D241" s="34"/>
      <c r="E241" s="34"/>
      <c r="F241" s="34"/>
      <c r="G241" s="34"/>
      <c r="H241" s="34"/>
      <c r="I241" s="34"/>
    </row>
    <row r="242" spans="1:9" x14ac:dyDescent="0.2">
      <c r="A242" s="34"/>
      <c r="B242" s="34"/>
      <c r="C242" s="34"/>
      <c r="D242" s="34"/>
      <c r="E242" s="34"/>
      <c r="F242" s="34"/>
      <c r="G242" s="34"/>
      <c r="H242" s="34"/>
      <c r="I242" s="34"/>
    </row>
    <row r="243" spans="1:9" x14ac:dyDescent="0.2">
      <c r="A243" s="34"/>
      <c r="B243" s="34"/>
      <c r="C243" s="34"/>
      <c r="D243" s="34"/>
      <c r="E243" s="34"/>
      <c r="F243" s="34"/>
      <c r="G243" s="34"/>
      <c r="H243" s="34"/>
      <c r="I243" s="34"/>
    </row>
    <row r="244" spans="1:9" x14ac:dyDescent="0.2">
      <c r="A244" s="34"/>
      <c r="B244" s="34"/>
      <c r="C244" s="34"/>
      <c r="D244" s="34"/>
      <c r="E244" s="34"/>
      <c r="F244" s="34"/>
      <c r="G244" s="34"/>
      <c r="H244" s="34"/>
      <c r="I244" s="34"/>
    </row>
    <row r="245" spans="1:9" x14ac:dyDescent="0.2">
      <c r="A245" s="34"/>
      <c r="B245" s="34"/>
      <c r="C245" s="34"/>
      <c r="D245" s="34"/>
      <c r="E245" s="34"/>
      <c r="F245" s="34"/>
      <c r="G245" s="34"/>
      <c r="H245" s="34"/>
      <c r="I245" s="34"/>
    </row>
    <row r="246" spans="1:9" x14ac:dyDescent="0.2">
      <c r="A246" s="34"/>
      <c r="B246" s="34"/>
      <c r="C246" s="34"/>
      <c r="D246" s="34"/>
      <c r="E246" s="34"/>
      <c r="F246" s="34"/>
      <c r="G246" s="34"/>
      <c r="H246" s="34"/>
      <c r="I246" s="34"/>
    </row>
    <row r="247" spans="1:9" x14ac:dyDescent="0.2">
      <c r="A247" s="34"/>
      <c r="B247" s="34"/>
      <c r="C247" s="34"/>
      <c r="D247" s="34"/>
      <c r="E247" s="34"/>
      <c r="F247" s="34"/>
      <c r="G247" s="34"/>
      <c r="H247" s="34"/>
      <c r="I247" s="34"/>
    </row>
    <row r="248" spans="1:9" x14ac:dyDescent="0.2">
      <c r="A248" s="34"/>
      <c r="B248" s="34"/>
      <c r="C248" s="34"/>
      <c r="D248" s="34"/>
      <c r="E248" s="34"/>
      <c r="F248" s="34"/>
      <c r="G248" s="34"/>
      <c r="H248" s="34"/>
      <c r="I248" s="34"/>
    </row>
    <row r="249" spans="1:9" x14ac:dyDescent="0.2">
      <c r="A249" s="34"/>
      <c r="B249" s="34"/>
      <c r="C249" s="34"/>
      <c r="D249" s="34"/>
      <c r="E249" s="34"/>
      <c r="F249" s="34"/>
      <c r="G249" s="34"/>
      <c r="H249" s="34"/>
      <c r="I249" s="34"/>
    </row>
    <row r="250" spans="1:9" x14ac:dyDescent="0.2">
      <c r="A250" s="34"/>
      <c r="B250" s="34"/>
      <c r="C250" s="34"/>
      <c r="D250" s="34"/>
      <c r="E250" s="34"/>
      <c r="F250" s="34"/>
      <c r="G250" s="34"/>
      <c r="H250" s="34"/>
      <c r="I250" s="34"/>
    </row>
    <row r="251" spans="1:9" x14ac:dyDescent="0.2">
      <c r="A251" s="34"/>
      <c r="B251" s="34"/>
      <c r="C251" s="34"/>
      <c r="D251" s="34"/>
      <c r="E251" s="34"/>
      <c r="F251" s="34"/>
      <c r="G251" s="34"/>
      <c r="H251" s="34"/>
      <c r="I251" s="34"/>
    </row>
    <row r="252" spans="1:9" x14ac:dyDescent="0.2">
      <c r="A252" s="34"/>
      <c r="B252" s="34"/>
      <c r="C252" s="34"/>
      <c r="D252" s="34"/>
      <c r="E252" s="34"/>
      <c r="F252" s="34"/>
      <c r="G252" s="34"/>
      <c r="H252" s="34"/>
      <c r="I252" s="34"/>
    </row>
    <row r="253" spans="1:9" x14ac:dyDescent="0.2">
      <c r="A253" s="34"/>
      <c r="B253" s="34"/>
      <c r="C253" s="34"/>
      <c r="D253" s="34"/>
      <c r="E253" s="34"/>
      <c r="F253" s="34"/>
      <c r="G253" s="34"/>
      <c r="H253" s="34"/>
      <c r="I253" s="34"/>
    </row>
    <row r="254" spans="1:9" x14ac:dyDescent="0.2">
      <c r="A254" s="34"/>
      <c r="B254" s="34"/>
      <c r="C254" s="34"/>
      <c r="D254" s="34"/>
      <c r="E254" s="34"/>
      <c r="F254" s="34"/>
      <c r="G254" s="34"/>
      <c r="H254" s="34"/>
      <c r="I254" s="34"/>
    </row>
    <row r="255" spans="1:9" x14ac:dyDescent="0.2">
      <c r="A255" s="34"/>
      <c r="B255" s="34"/>
      <c r="C255" s="34"/>
      <c r="D255" s="34"/>
      <c r="E255" s="34"/>
      <c r="F255" s="34"/>
      <c r="G255" s="34"/>
      <c r="H255" s="34"/>
      <c r="I255" s="34"/>
    </row>
    <row r="256" spans="1:9" x14ac:dyDescent="0.2">
      <c r="A256" s="34"/>
      <c r="B256" s="34"/>
      <c r="C256" s="34"/>
      <c r="D256" s="34"/>
      <c r="E256" s="34"/>
      <c r="F256" s="34"/>
      <c r="G256" s="34"/>
      <c r="H256" s="34"/>
      <c r="I256" s="34"/>
    </row>
    <row r="257" spans="1:9" x14ac:dyDescent="0.2">
      <c r="A257" s="34"/>
      <c r="B257" s="34"/>
      <c r="C257" s="34"/>
      <c r="D257" s="34"/>
      <c r="E257" s="34"/>
      <c r="F257" s="34"/>
      <c r="G257" s="34"/>
      <c r="H257" s="34"/>
      <c r="I257" s="34"/>
    </row>
    <row r="258" spans="1:9" x14ac:dyDescent="0.2">
      <c r="A258" s="34"/>
      <c r="B258" s="34"/>
      <c r="C258" s="34"/>
      <c r="D258" s="34"/>
      <c r="E258" s="34"/>
      <c r="F258" s="34"/>
      <c r="G258" s="34"/>
      <c r="H258" s="34"/>
      <c r="I258" s="34"/>
    </row>
    <row r="259" spans="1:9" x14ac:dyDescent="0.2">
      <c r="A259" s="34"/>
      <c r="B259" s="34"/>
      <c r="C259" s="34"/>
      <c r="D259" s="34"/>
      <c r="E259" s="34"/>
      <c r="F259" s="34"/>
      <c r="G259" s="34"/>
      <c r="H259" s="34"/>
      <c r="I259" s="34"/>
    </row>
    <row r="260" spans="1:9" x14ac:dyDescent="0.2">
      <c r="A260" s="34"/>
      <c r="B260" s="34"/>
      <c r="C260" s="34"/>
      <c r="D260" s="34"/>
      <c r="E260" s="34"/>
      <c r="F260" s="34"/>
      <c r="G260" s="34"/>
      <c r="H260" s="34"/>
      <c r="I260" s="34"/>
    </row>
    <row r="261" spans="1:9" x14ac:dyDescent="0.2">
      <c r="A261" s="34"/>
      <c r="B261" s="34"/>
      <c r="C261" s="34"/>
      <c r="D261" s="34"/>
      <c r="E261" s="34"/>
      <c r="F261" s="34"/>
      <c r="G261" s="34"/>
      <c r="H261" s="34"/>
      <c r="I261" s="34"/>
    </row>
    <row r="262" spans="1:9" x14ac:dyDescent="0.2">
      <c r="A262" s="34"/>
      <c r="B262" s="34"/>
      <c r="C262" s="34"/>
      <c r="D262" s="34"/>
      <c r="E262" s="34"/>
      <c r="F262" s="34"/>
      <c r="G262" s="34"/>
      <c r="H262" s="34"/>
      <c r="I262" s="34"/>
    </row>
    <row r="263" spans="1:9" x14ac:dyDescent="0.2">
      <c r="A263" s="34"/>
      <c r="B263" s="34"/>
      <c r="C263" s="34"/>
      <c r="D263" s="34"/>
      <c r="E263" s="34"/>
      <c r="F263" s="34"/>
      <c r="G263" s="34"/>
      <c r="H263" s="34"/>
      <c r="I263" s="34"/>
    </row>
    <row r="264" spans="1:9" x14ac:dyDescent="0.2">
      <c r="A264" s="34"/>
      <c r="B264" s="34"/>
      <c r="C264" s="34"/>
      <c r="D264" s="34"/>
      <c r="E264" s="34"/>
      <c r="F264" s="34"/>
      <c r="G264" s="34"/>
      <c r="H264" s="34"/>
      <c r="I264" s="34"/>
    </row>
    <row r="265" spans="1:9" x14ac:dyDescent="0.2">
      <c r="A265" s="34"/>
      <c r="B265" s="34"/>
      <c r="C265" s="34"/>
      <c r="D265" s="34"/>
      <c r="E265" s="34"/>
      <c r="F265" s="34"/>
      <c r="G265" s="34"/>
      <c r="H265" s="34"/>
      <c r="I265" s="34"/>
    </row>
    <row r="266" spans="1:9" x14ac:dyDescent="0.2">
      <c r="A266" s="34"/>
      <c r="B266" s="34"/>
      <c r="C266" s="34"/>
      <c r="D266" s="34"/>
      <c r="E266" s="34"/>
      <c r="F266" s="34"/>
      <c r="G266" s="34"/>
      <c r="H266" s="34"/>
      <c r="I266" s="34"/>
    </row>
    <row r="267" spans="1:9" x14ac:dyDescent="0.2">
      <c r="A267" s="34"/>
      <c r="B267" s="34"/>
      <c r="C267" s="34"/>
      <c r="D267" s="34"/>
      <c r="E267" s="34"/>
      <c r="F267" s="34"/>
      <c r="G267" s="34"/>
      <c r="H267" s="34"/>
      <c r="I267" s="34"/>
    </row>
    <row r="268" spans="1:9" x14ac:dyDescent="0.2">
      <c r="A268" s="34"/>
      <c r="B268" s="34"/>
      <c r="C268" s="34"/>
      <c r="D268" s="34"/>
      <c r="E268" s="34"/>
      <c r="F268" s="34"/>
      <c r="G268" s="34"/>
      <c r="H268" s="34"/>
      <c r="I268" s="34"/>
    </row>
    <row r="269" spans="1:9" x14ac:dyDescent="0.2">
      <c r="A269" s="34"/>
      <c r="B269" s="34"/>
      <c r="C269" s="34"/>
      <c r="D269" s="34"/>
      <c r="E269" s="34"/>
      <c r="F269" s="34"/>
      <c r="G269" s="34"/>
      <c r="H269" s="34"/>
      <c r="I269" s="34"/>
    </row>
    <row r="270" spans="1:9" x14ac:dyDescent="0.2">
      <c r="A270" s="34"/>
      <c r="B270" s="34"/>
      <c r="C270" s="34"/>
      <c r="D270" s="34"/>
      <c r="E270" s="34"/>
      <c r="F270" s="34"/>
      <c r="G270" s="34"/>
      <c r="H270" s="34"/>
      <c r="I270" s="34"/>
    </row>
    <row r="271" spans="1:9" x14ac:dyDescent="0.2">
      <c r="A271" s="34"/>
      <c r="B271" s="34"/>
      <c r="C271" s="34"/>
      <c r="D271" s="34"/>
      <c r="E271" s="34"/>
      <c r="F271" s="34"/>
      <c r="G271" s="34"/>
      <c r="H271" s="34"/>
      <c r="I271" s="34"/>
    </row>
    <row r="272" spans="1:9" x14ac:dyDescent="0.2">
      <c r="A272" s="34"/>
      <c r="B272" s="34"/>
      <c r="C272" s="34"/>
      <c r="D272" s="34"/>
      <c r="E272" s="34"/>
      <c r="F272" s="34"/>
      <c r="G272" s="34"/>
      <c r="H272" s="34"/>
      <c r="I272" s="34"/>
    </row>
    <row r="273" spans="1:9" x14ac:dyDescent="0.2">
      <c r="A273" s="34"/>
      <c r="B273" s="34"/>
      <c r="C273" s="34"/>
      <c r="D273" s="34"/>
      <c r="E273" s="34"/>
      <c r="F273" s="34"/>
      <c r="G273" s="34"/>
      <c r="H273" s="34"/>
      <c r="I273" s="34"/>
    </row>
    <row r="274" spans="1:9" x14ac:dyDescent="0.2">
      <c r="A274" s="34"/>
      <c r="B274" s="34"/>
      <c r="C274" s="34"/>
      <c r="D274" s="34"/>
      <c r="E274" s="34"/>
      <c r="F274" s="34"/>
      <c r="G274" s="34"/>
      <c r="H274" s="34"/>
      <c r="I274" s="34"/>
    </row>
    <row r="275" spans="1:9" x14ac:dyDescent="0.2">
      <c r="A275" s="34"/>
      <c r="B275" s="34"/>
      <c r="C275" s="34"/>
      <c r="D275" s="34"/>
      <c r="E275" s="34"/>
      <c r="F275" s="34"/>
      <c r="G275" s="34"/>
      <c r="H275" s="34"/>
      <c r="I275" s="34"/>
    </row>
    <row r="276" spans="1:9" x14ac:dyDescent="0.2">
      <c r="A276" s="34"/>
      <c r="B276" s="34"/>
      <c r="C276" s="34"/>
      <c r="D276" s="34"/>
      <c r="E276" s="34"/>
      <c r="F276" s="34"/>
      <c r="G276" s="34"/>
      <c r="H276" s="34"/>
      <c r="I276" s="34"/>
    </row>
    <row r="277" spans="1:9" x14ac:dyDescent="0.2">
      <c r="A277" s="34"/>
      <c r="B277" s="34"/>
      <c r="C277" s="34"/>
      <c r="D277" s="34"/>
      <c r="E277" s="34"/>
      <c r="F277" s="34"/>
      <c r="G277" s="34"/>
      <c r="H277" s="34"/>
      <c r="I277" s="34"/>
    </row>
    <row r="278" spans="1:9" x14ac:dyDescent="0.2">
      <c r="A278" s="34"/>
      <c r="B278" s="34"/>
      <c r="C278" s="34"/>
      <c r="D278" s="34"/>
      <c r="E278" s="34"/>
      <c r="F278" s="34"/>
      <c r="G278" s="34"/>
      <c r="H278" s="34"/>
      <c r="I278" s="34"/>
    </row>
    <row r="279" spans="1:9" x14ac:dyDescent="0.2">
      <c r="A279" s="34"/>
      <c r="B279" s="34"/>
      <c r="C279" s="34"/>
      <c r="D279" s="34"/>
      <c r="E279" s="34"/>
      <c r="F279" s="34"/>
      <c r="G279" s="34"/>
      <c r="H279" s="34"/>
      <c r="I279" s="34"/>
    </row>
    <row r="280" spans="1:9" x14ac:dyDescent="0.2">
      <c r="A280" s="34"/>
      <c r="B280" s="34"/>
      <c r="C280" s="34"/>
      <c r="D280" s="34"/>
      <c r="E280" s="34"/>
      <c r="F280" s="34"/>
      <c r="G280" s="34"/>
      <c r="H280" s="34"/>
      <c r="I280" s="34"/>
    </row>
    <row r="281" spans="1:9" x14ac:dyDescent="0.2">
      <c r="A281" s="34"/>
      <c r="B281" s="34"/>
      <c r="C281" s="34"/>
      <c r="D281" s="34"/>
      <c r="E281" s="34"/>
      <c r="F281" s="34"/>
      <c r="G281" s="34"/>
      <c r="H281" s="34"/>
      <c r="I281" s="34"/>
    </row>
    <row r="282" spans="1:9" x14ac:dyDescent="0.2">
      <c r="A282" s="34"/>
      <c r="B282" s="34"/>
      <c r="C282" s="34"/>
      <c r="D282" s="34"/>
      <c r="E282" s="34"/>
      <c r="F282" s="34"/>
      <c r="G282" s="34"/>
      <c r="H282" s="34"/>
      <c r="I282" s="34"/>
    </row>
    <row r="283" spans="1:9" x14ac:dyDescent="0.2">
      <c r="A283" s="34"/>
      <c r="B283" s="34"/>
      <c r="C283" s="34"/>
      <c r="D283" s="34"/>
      <c r="E283" s="34"/>
      <c r="F283" s="34"/>
      <c r="G283" s="34"/>
      <c r="H283" s="34"/>
      <c r="I283" s="34"/>
    </row>
    <row r="284" spans="1:9" x14ac:dyDescent="0.2">
      <c r="A284" s="34"/>
      <c r="B284" s="34"/>
      <c r="C284" s="34"/>
      <c r="D284" s="34"/>
      <c r="E284" s="34"/>
      <c r="F284" s="34"/>
      <c r="G284" s="34"/>
      <c r="H284" s="34"/>
      <c r="I284" s="34"/>
    </row>
    <row r="285" spans="1:9" x14ac:dyDescent="0.2">
      <c r="A285" s="34"/>
      <c r="B285" s="34"/>
      <c r="C285" s="34"/>
      <c r="D285" s="34"/>
      <c r="E285" s="34"/>
      <c r="F285" s="34"/>
      <c r="G285" s="34"/>
      <c r="H285" s="34"/>
      <c r="I285" s="34"/>
    </row>
    <row r="286" spans="1:9" x14ac:dyDescent="0.2">
      <c r="A286" s="34"/>
      <c r="B286" s="34"/>
      <c r="C286" s="34"/>
      <c r="D286" s="34"/>
      <c r="E286" s="34"/>
      <c r="F286" s="34"/>
      <c r="G286" s="34"/>
      <c r="H286" s="34"/>
      <c r="I286" s="34"/>
    </row>
    <row r="287" spans="1:9" x14ac:dyDescent="0.2">
      <c r="A287" s="34"/>
      <c r="B287" s="34"/>
      <c r="C287" s="34"/>
      <c r="D287" s="34"/>
      <c r="E287" s="34"/>
      <c r="F287" s="34"/>
      <c r="G287" s="34"/>
      <c r="H287" s="34"/>
      <c r="I287" s="34"/>
    </row>
    <row r="288" spans="1:9" x14ac:dyDescent="0.2">
      <c r="A288" s="34"/>
      <c r="B288" s="34"/>
      <c r="C288" s="34"/>
      <c r="D288" s="34"/>
      <c r="E288" s="34"/>
      <c r="F288" s="34"/>
      <c r="G288" s="34"/>
      <c r="H288" s="34"/>
      <c r="I288" s="34"/>
    </row>
    <row r="289" spans="1:9" x14ac:dyDescent="0.2">
      <c r="A289" s="34"/>
      <c r="B289" s="34"/>
      <c r="C289" s="34"/>
      <c r="D289" s="34"/>
      <c r="E289" s="34"/>
      <c r="F289" s="34"/>
      <c r="G289" s="34"/>
      <c r="H289" s="34"/>
      <c r="I289" s="34"/>
    </row>
    <row r="290" spans="1:9" x14ac:dyDescent="0.2">
      <c r="A290" s="34"/>
      <c r="B290" s="34"/>
      <c r="C290" s="34"/>
      <c r="D290" s="34"/>
      <c r="E290" s="34"/>
      <c r="F290" s="34"/>
      <c r="G290" s="34"/>
      <c r="H290" s="34"/>
      <c r="I290" s="34"/>
    </row>
    <row r="291" spans="1:9" x14ac:dyDescent="0.2">
      <c r="A291" s="34"/>
      <c r="B291" s="34"/>
      <c r="C291" s="34"/>
      <c r="D291" s="34"/>
      <c r="E291" s="34"/>
      <c r="F291" s="34"/>
      <c r="G291" s="34"/>
      <c r="H291" s="34"/>
      <c r="I291" s="34"/>
    </row>
    <row r="292" spans="1:9" x14ac:dyDescent="0.2">
      <c r="A292" s="34"/>
      <c r="B292" s="34"/>
      <c r="C292" s="34"/>
      <c r="D292" s="34"/>
      <c r="E292" s="34"/>
      <c r="F292" s="34"/>
      <c r="G292" s="34"/>
      <c r="H292" s="34"/>
      <c r="I292" s="34"/>
    </row>
    <row r="293" spans="1:9" x14ac:dyDescent="0.2">
      <c r="A293" s="34"/>
      <c r="B293" s="34"/>
      <c r="C293" s="34"/>
      <c r="D293" s="34"/>
      <c r="E293" s="34"/>
      <c r="F293" s="34"/>
      <c r="G293" s="34"/>
      <c r="H293" s="34"/>
      <c r="I293" s="34"/>
    </row>
    <row r="294" spans="1:9" x14ac:dyDescent="0.2">
      <c r="A294" s="34"/>
      <c r="B294" s="34"/>
      <c r="C294" s="34"/>
      <c r="D294" s="34"/>
      <c r="E294" s="34"/>
      <c r="F294" s="34"/>
      <c r="G294" s="34"/>
      <c r="H294" s="34"/>
      <c r="I294" s="34"/>
    </row>
    <row r="295" spans="1:9" x14ac:dyDescent="0.2">
      <c r="A295" s="34"/>
      <c r="B295" s="34"/>
      <c r="C295" s="34"/>
      <c r="D295" s="34"/>
      <c r="E295" s="34"/>
      <c r="F295" s="34"/>
      <c r="G295" s="34"/>
      <c r="H295" s="34"/>
      <c r="I295" s="34"/>
    </row>
    <row r="296" spans="1:9" x14ac:dyDescent="0.2">
      <c r="A296" s="34"/>
      <c r="B296" s="34"/>
      <c r="C296" s="34"/>
      <c r="D296" s="34"/>
      <c r="E296" s="34"/>
      <c r="F296" s="34"/>
      <c r="G296" s="34"/>
      <c r="H296" s="34"/>
      <c r="I296" s="34"/>
    </row>
    <row r="297" spans="1:9" x14ac:dyDescent="0.2">
      <c r="A297" s="34"/>
      <c r="B297" s="34"/>
      <c r="C297" s="34"/>
      <c r="D297" s="34"/>
      <c r="E297" s="34"/>
      <c r="F297" s="34"/>
      <c r="G297" s="34"/>
      <c r="H297" s="34"/>
      <c r="I297" s="34"/>
    </row>
    <row r="298" spans="1:9" x14ac:dyDescent="0.2">
      <c r="A298" s="34"/>
      <c r="B298" s="34"/>
      <c r="C298" s="34"/>
      <c r="D298" s="34"/>
      <c r="E298" s="34"/>
      <c r="F298" s="34"/>
      <c r="G298" s="34"/>
      <c r="H298" s="34"/>
      <c r="I298" s="34"/>
    </row>
    <row r="299" spans="1:9" x14ac:dyDescent="0.2">
      <c r="A299" s="34"/>
      <c r="B299" s="34"/>
      <c r="C299" s="34"/>
      <c r="D299" s="34"/>
      <c r="E299" s="34"/>
      <c r="F299" s="34"/>
      <c r="G299" s="34"/>
      <c r="H299" s="34"/>
      <c r="I299" s="34"/>
    </row>
    <row r="300" spans="1:9" x14ac:dyDescent="0.2">
      <c r="A300" s="34"/>
      <c r="B300" s="34"/>
      <c r="C300" s="34"/>
      <c r="D300" s="34"/>
      <c r="E300" s="34"/>
      <c r="F300" s="34"/>
      <c r="G300" s="34"/>
      <c r="H300" s="34"/>
      <c r="I300" s="34"/>
    </row>
    <row r="301" spans="1:9" x14ac:dyDescent="0.2">
      <c r="A301" s="34"/>
      <c r="B301" s="34"/>
      <c r="C301" s="34"/>
      <c r="D301" s="34"/>
      <c r="E301" s="34"/>
      <c r="F301" s="34"/>
      <c r="G301" s="34"/>
      <c r="H301" s="34"/>
      <c r="I301" s="34"/>
    </row>
    <row r="302" spans="1:9" x14ac:dyDescent="0.2">
      <c r="A302" s="34"/>
      <c r="B302" s="34"/>
      <c r="C302" s="34"/>
      <c r="D302" s="34"/>
      <c r="E302" s="34"/>
      <c r="F302" s="34"/>
      <c r="G302" s="34"/>
      <c r="H302" s="34"/>
      <c r="I302" s="34"/>
    </row>
    <row r="303" spans="1:9" x14ac:dyDescent="0.2">
      <c r="A303" s="34"/>
      <c r="B303" s="34"/>
      <c r="C303" s="34"/>
      <c r="D303" s="34"/>
      <c r="E303" s="34"/>
      <c r="F303" s="34"/>
      <c r="G303" s="34"/>
      <c r="H303" s="34"/>
      <c r="I303" s="34"/>
    </row>
    <row r="304" spans="1:9" x14ac:dyDescent="0.2">
      <c r="A304" s="34"/>
      <c r="B304" s="34"/>
      <c r="C304" s="34"/>
      <c r="D304" s="34"/>
      <c r="E304" s="34"/>
      <c r="F304" s="34"/>
      <c r="G304" s="34"/>
      <c r="H304" s="34"/>
      <c r="I304" s="34"/>
    </row>
    <row r="305" spans="1:9" x14ac:dyDescent="0.2">
      <c r="A305" s="34"/>
      <c r="B305" s="34"/>
      <c r="C305" s="34"/>
      <c r="D305" s="34"/>
      <c r="E305" s="34"/>
      <c r="F305" s="34"/>
      <c r="G305" s="34"/>
      <c r="H305" s="34"/>
      <c r="I305" s="34"/>
    </row>
    <row r="306" spans="1:9" x14ac:dyDescent="0.2">
      <c r="A306" s="34"/>
      <c r="B306" s="34"/>
      <c r="C306" s="34"/>
      <c r="D306" s="34"/>
      <c r="E306" s="34"/>
      <c r="F306" s="34"/>
      <c r="G306" s="34"/>
      <c r="H306" s="34"/>
      <c r="I306" s="34"/>
    </row>
    <row r="307" spans="1:9" x14ac:dyDescent="0.2">
      <c r="A307" s="34"/>
      <c r="B307" s="34"/>
      <c r="C307" s="34"/>
      <c r="D307" s="34"/>
      <c r="E307" s="34"/>
      <c r="F307" s="34"/>
      <c r="G307" s="34"/>
      <c r="H307" s="34"/>
      <c r="I307" s="34"/>
    </row>
    <row r="308" spans="1:9" x14ac:dyDescent="0.2">
      <c r="A308" s="34"/>
      <c r="B308" s="34"/>
      <c r="C308" s="34"/>
      <c r="D308" s="34"/>
      <c r="E308" s="34"/>
      <c r="F308" s="34"/>
      <c r="G308" s="34"/>
      <c r="H308" s="34"/>
      <c r="I308" s="34"/>
    </row>
    <row r="309" spans="1:9" x14ac:dyDescent="0.2">
      <c r="A309" s="34"/>
      <c r="B309" s="34"/>
      <c r="C309" s="34"/>
      <c r="D309" s="34"/>
      <c r="E309" s="34"/>
      <c r="F309" s="34"/>
      <c r="G309" s="34"/>
      <c r="H309" s="34"/>
      <c r="I309" s="34"/>
    </row>
    <row r="310" spans="1:9" x14ac:dyDescent="0.2">
      <c r="A310" s="34"/>
      <c r="B310" s="34"/>
      <c r="C310" s="34"/>
      <c r="D310" s="34"/>
      <c r="E310" s="34"/>
      <c r="F310" s="34"/>
      <c r="G310" s="34"/>
      <c r="H310" s="34"/>
      <c r="I310" s="34"/>
    </row>
    <row r="311" spans="1:9" x14ac:dyDescent="0.2">
      <c r="A311" s="34"/>
      <c r="B311" s="34"/>
      <c r="C311" s="34"/>
      <c r="D311" s="34"/>
      <c r="E311" s="34"/>
      <c r="F311" s="34"/>
      <c r="G311" s="34"/>
      <c r="H311" s="34"/>
      <c r="I311" s="34"/>
    </row>
    <row r="312" spans="1:9" x14ac:dyDescent="0.2">
      <c r="A312" s="34"/>
      <c r="B312" s="34"/>
      <c r="C312" s="34"/>
      <c r="D312" s="34"/>
      <c r="E312" s="34"/>
      <c r="F312" s="34"/>
      <c r="G312" s="34"/>
      <c r="H312" s="34"/>
      <c r="I312" s="34"/>
    </row>
    <row r="313" spans="1:9" x14ac:dyDescent="0.2">
      <c r="A313" s="34"/>
      <c r="B313" s="34"/>
      <c r="C313" s="34"/>
      <c r="D313" s="34"/>
      <c r="E313" s="34"/>
      <c r="F313" s="34"/>
      <c r="G313" s="34"/>
      <c r="H313" s="34"/>
      <c r="I313" s="34"/>
    </row>
    <row r="314" spans="1:9" x14ac:dyDescent="0.2">
      <c r="A314" s="34"/>
      <c r="B314" s="34"/>
      <c r="C314" s="34"/>
      <c r="D314" s="34"/>
      <c r="E314" s="34"/>
      <c r="F314" s="34"/>
      <c r="G314" s="34"/>
      <c r="H314" s="34"/>
      <c r="I314" s="34"/>
    </row>
    <row r="315" spans="1:9" x14ac:dyDescent="0.2">
      <c r="A315" s="34"/>
      <c r="B315" s="34"/>
      <c r="C315" s="34"/>
      <c r="D315" s="34"/>
      <c r="E315" s="34"/>
      <c r="F315" s="34"/>
      <c r="G315" s="34"/>
      <c r="H315" s="34"/>
      <c r="I315" s="34"/>
    </row>
    <row r="316" spans="1:9" x14ac:dyDescent="0.2">
      <c r="A316" s="34"/>
      <c r="B316" s="34"/>
      <c r="C316" s="34"/>
      <c r="D316" s="34"/>
      <c r="E316" s="34"/>
      <c r="F316" s="34"/>
      <c r="G316" s="34"/>
      <c r="H316" s="34"/>
      <c r="I316" s="34"/>
    </row>
    <row r="317" spans="1:9" x14ac:dyDescent="0.2">
      <c r="A317" s="34"/>
      <c r="B317" s="34"/>
      <c r="C317" s="34"/>
      <c r="D317" s="34"/>
      <c r="E317" s="34"/>
      <c r="F317" s="34"/>
      <c r="G317" s="34"/>
      <c r="H317" s="34"/>
      <c r="I317" s="34"/>
    </row>
    <row r="318" spans="1:9" x14ac:dyDescent="0.2">
      <c r="A318" s="34"/>
      <c r="B318" s="34"/>
      <c r="C318" s="34"/>
      <c r="D318" s="34"/>
      <c r="E318" s="34"/>
      <c r="F318" s="34"/>
      <c r="G318" s="34"/>
      <c r="H318" s="34"/>
      <c r="I318" s="34"/>
    </row>
    <row r="319" spans="1:9" x14ac:dyDescent="0.2">
      <c r="A319" s="34"/>
      <c r="B319" s="34"/>
      <c r="C319" s="34"/>
      <c r="D319" s="34"/>
      <c r="E319" s="34"/>
      <c r="F319" s="34"/>
      <c r="G319" s="34"/>
      <c r="H319" s="34"/>
      <c r="I319" s="34"/>
    </row>
    <row r="320" spans="1:9" x14ac:dyDescent="0.2">
      <c r="A320" s="34"/>
      <c r="B320" s="34"/>
      <c r="C320" s="34"/>
      <c r="D320" s="34"/>
      <c r="E320" s="34"/>
      <c r="F320" s="34"/>
      <c r="G320" s="34"/>
      <c r="H320" s="34"/>
      <c r="I320" s="34"/>
    </row>
    <row r="321" spans="1:9" x14ac:dyDescent="0.2">
      <c r="A321" s="34"/>
      <c r="B321" s="34"/>
      <c r="C321" s="34"/>
      <c r="D321" s="34"/>
      <c r="E321" s="34"/>
      <c r="F321" s="34"/>
      <c r="G321" s="34"/>
      <c r="H321" s="34"/>
      <c r="I321" s="34"/>
    </row>
    <row r="322" spans="1:9" x14ac:dyDescent="0.2">
      <c r="A322" s="34"/>
      <c r="B322" s="34"/>
      <c r="C322" s="34"/>
      <c r="D322" s="34"/>
      <c r="E322" s="34"/>
      <c r="F322" s="34"/>
      <c r="G322" s="34"/>
      <c r="H322" s="34"/>
      <c r="I322" s="34"/>
    </row>
    <row r="323" spans="1:9" x14ac:dyDescent="0.2">
      <c r="A323" s="34"/>
      <c r="B323" s="34"/>
      <c r="C323" s="34"/>
      <c r="D323" s="34"/>
      <c r="E323" s="34"/>
      <c r="F323" s="34"/>
      <c r="G323" s="34"/>
      <c r="H323" s="34"/>
      <c r="I323" s="34"/>
    </row>
    <row r="324" spans="1:9" x14ac:dyDescent="0.2">
      <c r="A324" s="34"/>
      <c r="B324" s="34"/>
      <c r="C324" s="34"/>
      <c r="D324" s="34"/>
      <c r="E324" s="34"/>
      <c r="F324" s="34"/>
      <c r="G324" s="34"/>
      <c r="H324" s="34"/>
      <c r="I324" s="34"/>
    </row>
    <row r="325" spans="1:9" x14ac:dyDescent="0.2">
      <c r="A325" s="34"/>
      <c r="B325" s="34"/>
      <c r="C325" s="34"/>
      <c r="D325" s="34"/>
      <c r="E325" s="34"/>
      <c r="F325" s="34"/>
      <c r="G325" s="34"/>
      <c r="H325" s="34"/>
      <c r="I325" s="34"/>
    </row>
    <row r="326" spans="1:9" x14ac:dyDescent="0.2">
      <c r="A326" s="34"/>
      <c r="B326" s="34"/>
      <c r="C326" s="34"/>
      <c r="D326" s="34"/>
      <c r="E326" s="34"/>
      <c r="F326" s="34"/>
      <c r="G326" s="34"/>
      <c r="H326" s="34"/>
      <c r="I326" s="34"/>
    </row>
    <row r="327" spans="1:9" x14ac:dyDescent="0.2">
      <c r="A327" s="34"/>
      <c r="B327" s="34"/>
      <c r="C327" s="34"/>
      <c r="D327" s="34"/>
      <c r="E327" s="34"/>
      <c r="F327" s="34"/>
      <c r="G327" s="34"/>
      <c r="H327" s="34"/>
      <c r="I327" s="34"/>
    </row>
    <row r="328" spans="1:9" x14ac:dyDescent="0.2">
      <c r="A328" s="34"/>
      <c r="B328" s="34"/>
      <c r="C328" s="34"/>
      <c r="D328" s="34"/>
      <c r="E328" s="34"/>
      <c r="F328" s="34"/>
      <c r="G328" s="34"/>
      <c r="H328" s="34"/>
      <c r="I328" s="34"/>
    </row>
    <row r="329" spans="1:9" x14ac:dyDescent="0.2">
      <c r="A329" s="34"/>
      <c r="B329" s="34"/>
      <c r="C329" s="34"/>
      <c r="D329" s="34"/>
      <c r="E329" s="34"/>
      <c r="F329" s="34"/>
      <c r="G329" s="34"/>
      <c r="H329" s="34"/>
      <c r="I329" s="34"/>
    </row>
    <row r="330" spans="1:9" x14ac:dyDescent="0.2">
      <c r="A330" s="34"/>
      <c r="B330" s="34"/>
      <c r="C330" s="34"/>
      <c r="D330" s="34"/>
      <c r="E330" s="34"/>
      <c r="F330" s="34"/>
      <c r="G330" s="34"/>
      <c r="H330" s="34"/>
      <c r="I330" s="34"/>
    </row>
    <row r="331" spans="1:9" x14ac:dyDescent="0.2">
      <c r="A331" s="34"/>
      <c r="B331" s="34"/>
      <c r="C331" s="34"/>
      <c r="D331" s="34"/>
      <c r="E331" s="34"/>
      <c r="F331" s="34"/>
      <c r="G331" s="34"/>
      <c r="H331" s="34"/>
      <c r="I331" s="34"/>
    </row>
    <row r="332" spans="1:9" x14ac:dyDescent="0.2">
      <c r="A332" s="34"/>
      <c r="B332" s="34"/>
      <c r="C332" s="34"/>
      <c r="D332" s="34"/>
      <c r="E332" s="34"/>
      <c r="F332" s="34"/>
      <c r="G332" s="34"/>
      <c r="H332" s="34"/>
      <c r="I332" s="34"/>
    </row>
    <row r="333" spans="1:9" x14ac:dyDescent="0.2">
      <c r="A333" s="34"/>
      <c r="B333" s="34"/>
      <c r="C333" s="34"/>
      <c r="D333" s="34"/>
      <c r="E333" s="34"/>
      <c r="F333" s="34"/>
      <c r="G333" s="34"/>
      <c r="H333" s="34"/>
      <c r="I333" s="34"/>
    </row>
    <row r="334" spans="1:9" x14ac:dyDescent="0.2">
      <c r="A334" s="34"/>
      <c r="B334" s="34"/>
      <c r="C334" s="34"/>
      <c r="D334" s="34"/>
      <c r="E334" s="34"/>
      <c r="F334" s="34"/>
      <c r="G334" s="34"/>
      <c r="H334" s="34"/>
      <c r="I334" s="34"/>
    </row>
    <row r="335" spans="1:9" x14ac:dyDescent="0.2">
      <c r="A335" s="34"/>
      <c r="B335" s="34"/>
      <c r="C335" s="34"/>
      <c r="D335" s="34"/>
      <c r="E335" s="34"/>
      <c r="F335" s="34"/>
      <c r="G335" s="34"/>
      <c r="H335" s="34"/>
      <c r="I335" s="34"/>
    </row>
    <row r="336" spans="1:9" x14ac:dyDescent="0.2">
      <c r="A336" s="34"/>
      <c r="B336" s="34"/>
      <c r="C336" s="34"/>
      <c r="D336" s="34"/>
      <c r="E336" s="34"/>
      <c r="F336" s="34"/>
      <c r="G336" s="34"/>
      <c r="H336" s="34"/>
      <c r="I336" s="34"/>
    </row>
    <row r="337" spans="1:9" x14ac:dyDescent="0.2">
      <c r="A337" s="34"/>
      <c r="B337" s="34"/>
      <c r="C337" s="34"/>
      <c r="D337" s="34"/>
      <c r="E337" s="34"/>
      <c r="F337" s="34"/>
      <c r="G337" s="34"/>
      <c r="H337" s="34"/>
      <c r="I337" s="34"/>
    </row>
    <row r="338" spans="1:9" x14ac:dyDescent="0.2">
      <c r="A338" s="34"/>
      <c r="B338" s="34"/>
      <c r="C338" s="34"/>
      <c r="D338" s="34"/>
      <c r="E338" s="34"/>
      <c r="F338" s="34"/>
      <c r="G338" s="34"/>
      <c r="H338" s="34"/>
      <c r="I338" s="34"/>
    </row>
    <row r="339" spans="1:9" x14ac:dyDescent="0.2">
      <c r="A339" s="34"/>
      <c r="B339" s="34"/>
      <c r="C339" s="34"/>
      <c r="D339" s="34"/>
      <c r="E339" s="34"/>
      <c r="F339" s="34"/>
      <c r="G339" s="34"/>
      <c r="H339" s="34"/>
      <c r="I339" s="34"/>
    </row>
    <row r="340" spans="1:9" x14ac:dyDescent="0.2">
      <c r="A340" s="34"/>
      <c r="B340" s="34"/>
      <c r="C340" s="34"/>
      <c r="D340" s="34"/>
      <c r="E340" s="34"/>
      <c r="F340" s="34"/>
      <c r="G340" s="34"/>
      <c r="H340" s="34"/>
      <c r="I340" s="34"/>
    </row>
    <row r="341" spans="1:9" x14ac:dyDescent="0.2">
      <c r="A341" s="34"/>
      <c r="B341" s="34"/>
      <c r="C341" s="34"/>
      <c r="D341" s="34"/>
      <c r="E341" s="34"/>
      <c r="F341" s="34"/>
      <c r="G341" s="34"/>
      <c r="H341" s="34"/>
      <c r="I341" s="34"/>
    </row>
    <row r="342" spans="1:9" x14ac:dyDescent="0.2">
      <c r="A342" s="34"/>
      <c r="B342" s="34"/>
      <c r="C342" s="34"/>
      <c r="D342" s="34"/>
      <c r="E342" s="34"/>
      <c r="F342" s="34"/>
      <c r="G342" s="34"/>
      <c r="H342" s="34"/>
      <c r="I342" s="34"/>
    </row>
    <row r="343" spans="1:9" x14ac:dyDescent="0.2">
      <c r="A343" s="34"/>
      <c r="B343" s="34"/>
      <c r="C343" s="34"/>
      <c r="D343" s="34"/>
      <c r="E343" s="34"/>
      <c r="F343" s="34"/>
      <c r="G343" s="34"/>
      <c r="H343" s="34"/>
      <c r="I343" s="34"/>
    </row>
    <row r="344" spans="1:9" x14ac:dyDescent="0.2">
      <c r="A344" s="34"/>
      <c r="B344" s="34"/>
      <c r="C344" s="34"/>
      <c r="D344" s="34"/>
      <c r="E344" s="34"/>
      <c r="F344" s="34"/>
      <c r="G344" s="34"/>
      <c r="H344" s="34"/>
      <c r="I344" s="34"/>
    </row>
    <row r="345" spans="1:9" x14ac:dyDescent="0.2">
      <c r="A345" s="34"/>
      <c r="B345" s="34"/>
      <c r="C345" s="34"/>
      <c r="D345" s="34"/>
      <c r="E345" s="34"/>
      <c r="F345" s="34"/>
      <c r="G345" s="34"/>
      <c r="H345" s="34"/>
      <c r="I345" s="34"/>
    </row>
    <row r="346" spans="1:9" x14ac:dyDescent="0.2">
      <c r="A346" s="34"/>
      <c r="B346" s="34"/>
      <c r="C346" s="34"/>
      <c r="D346" s="34"/>
      <c r="E346" s="34"/>
      <c r="F346" s="34"/>
      <c r="G346" s="34"/>
      <c r="H346" s="34"/>
      <c r="I346" s="34"/>
    </row>
    <row r="347" spans="1:9" x14ac:dyDescent="0.2">
      <c r="A347" s="34"/>
      <c r="B347" s="34"/>
      <c r="C347" s="34"/>
      <c r="D347" s="34"/>
      <c r="E347" s="34"/>
      <c r="F347" s="34"/>
      <c r="G347" s="34"/>
      <c r="H347" s="34"/>
      <c r="I347" s="34"/>
    </row>
    <row r="348" spans="1:9" x14ac:dyDescent="0.2">
      <c r="A348" s="34"/>
      <c r="B348" s="34"/>
      <c r="C348" s="34"/>
      <c r="D348" s="34"/>
      <c r="E348" s="34"/>
      <c r="F348" s="34"/>
      <c r="G348" s="34"/>
      <c r="H348" s="34"/>
      <c r="I348" s="34"/>
    </row>
    <row r="349" spans="1:9" x14ac:dyDescent="0.2">
      <c r="A349" s="34"/>
      <c r="B349" s="34"/>
      <c r="C349" s="34"/>
      <c r="D349" s="34"/>
      <c r="E349" s="34"/>
      <c r="F349" s="34"/>
      <c r="G349" s="34"/>
      <c r="H349" s="34"/>
      <c r="I349" s="34"/>
    </row>
    <row r="350" spans="1:9" x14ac:dyDescent="0.2">
      <c r="A350" s="34"/>
      <c r="B350" s="34"/>
      <c r="C350" s="34"/>
      <c r="D350" s="34"/>
      <c r="E350" s="34"/>
      <c r="F350" s="34"/>
      <c r="G350" s="34"/>
      <c r="H350" s="34"/>
      <c r="I350" s="34"/>
    </row>
    <row r="351" spans="1:9" x14ac:dyDescent="0.2">
      <c r="A351" s="34"/>
      <c r="B351" s="34"/>
      <c r="C351" s="34"/>
      <c r="D351" s="34"/>
      <c r="E351" s="34"/>
      <c r="F351" s="34"/>
      <c r="G351" s="34"/>
      <c r="H351" s="34"/>
      <c r="I351" s="34"/>
    </row>
    <row r="352" spans="1:9" x14ac:dyDescent="0.2">
      <c r="A352" s="34"/>
      <c r="B352" s="34"/>
      <c r="C352" s="34"/>
      <c r="D352" s="34"/>
      <c r="E352" s="34"/>
      <c r="F352" s="34"/>
      <c r="G352" s="34"/>
      <c r="H352" s="34"/>
      <c r="I352" s="34"/>
    </row>
    <row r="353" spans="1:9" x14ac:dyDescent="0.2">
      <c r="A353" s="34"/>
      <c r="B353" s="34"/>
      <c r="C353" s="34"/>
      <c r="D353" s="34"/>
      <c r="E353" s="34"/>
      <c r="F353" s="34"/>
      <c r="G353" s="34"/>
      <c r="H353" s="34"/>
      <c r="I353" s="34"/>
    </row>
    <row r="354" spans="1:9" x14ac:dyDescent="0.2">
      <c r="A354" s="34"/>
      <c r="B354" s="34"/>
      <c r="C354" s="34"/>
      <c r="D354" s="34"/>
      <c r="E354" s="34"/>
      <c r="F354" s="34"/>
      <c r="G354" s="34"/>
      <c r="H354" s="34"/>
      <c r="I354" s="34"/>
    </row>
    <row r="355" spans="1:9" x14ac:dyDescent="0.2">
      <c r="A355" s="34"/>
      <c r="B355" s="34"/>
      <c r="C355" s="34"/>
      <c r="D355" s="34"/>
      <c r="E355" s="34"/>
      <c r="F355" s="34"/>
      <c r="G355" s="34"/>
      <c r="H355" s="34"/>
      <c r="I355" s="34"/>
    </row>
    <row r="356" spans="1:9" x14ac:dyDescent="0.2">
      <c r="A356" s="34"/>
      <c r="B356" s="34"/>
      <c r="C356" s="34"/>
      <c r="D356" s="34"/>
      <c r="E356" s="34"/>
      <c r="F356" s="34"/>
      <c r="G356" s="34"/>
      <c r="H356" s="34"/>
      <c r="I356" s="34"/>
    </row>
    <row r="357" spans="1:9" x14ac:dyDescent="0.2">
      <c r="A357" s="34"/>
      <c r="B357" s="34"/>
      <c r="C357" s="34"/>
      <c r="D357" s="34"/>
      <c r="E357" s="34"/>
      <c r="F357" s="34"/>
      <c r="G357" s="34"/>
      <c r="H357" s="34"/>
      <c r="I357" s="34"/>
    </row>
    <row r="358" spans="1:9" x14ac:dyDescent="0.2">
      <c r="A358" s="34"/>
      <c r="B358" s="34"/>
      <c r="C358" s="34"/>
      <c r="D358" s="34"/>
      <c r="E358" s="34"/>
      <c r="F358" s="34"/>
      <c r="G358" s="34"/>
      <c r="H358" s="34"/>
      <c r="I358" s="34"/>
    </row>
    <row r="359" spans="1:9" x14ac:dyDescent="0.2">
      <c r="A359" s="34"/>
      <c r="B359" s="34"/>
      <c r="C359" s="34"/>
      <c r="D359" s="34"/>
      <c r="E359" s="34"/>
      <c r="F359" s="34"/>
      <c r="G359" s="34"/>
      <c r="H359" s="34"/>
      <c r="I359" s="34"/>
    </row>
    <row r="360" spans="1:9" x14ac:dyDescent="0.2">
      <c r="A360" s="34"/>
      <c r="B360" s="34"/>
      <c r="C360" s="34"/>
      <c r="D360" s="34"/>
      <c r="E360" s="34"/>
      <c r="F360" s="34"/>
      <c r="G360" s="34"/>
      <c r="H360" s="34"/>
      <c r="I360" s="34"/>
    </row>
    <row r="361" spans="1:9" x14ac:dyDescent="0.2">
      <c r="A361" s="34"/>
      <c r="B361" s="34"/>
      <c r="C361" s="34"/>
      <c r="D361" s="34"/>
      <c r="E361" s="34"/>
      <c r="F361" s="34"/>
      <c r="G361" s="34"/>
      <c r="H361" s="34"/>
      <c r="I361" s="34"/>
    </row>
    <row r="362" spans="1:9" x14ac:dyDescent="0.2">
      <c r="A362" s="34"/>
      <c r="B362" s="34"/>
      <c r="C362" s="34"/>
      <c r="D362" s="34"/>
      <c r="E362" s="34"/>
      <c r="F362" s="34"/>
      <c r="G362" s="34"/>
      <c r="H362" s="34"/>
      <c r="I362" s="34"/>
    </row>
    <row r="363" spans="1:9" x14ac:dyDescent="0.2">
      <c r="A363" s="34"/>
      <c r="B363" s="34"/>
      <c r="C363" s="34"/>
      <c r="D363" s="34"/>
      <c r="E363" s="34"/>
      <c r="F363" s="34"/>
      <c r="G363" s="34"/>
      <c r="H363" s="34"/>
      <c r="I363" s="34"/>
    </row>
    <row r="364" spans="1:9" x14ac:dyDescent="0.2">
      <c r="A364" s="34"/>
      <c r="B364" s="34"/>
      <c r="C364" s="34"/>
      <c r="D364" s="34"/>
      <c r="E364" s="34"/>
      <c r="F364" s="34"/>
      <c r="G364" s="34"/>
      <c r="H364" s="34"/>
      <c r="I364" s="34"/>
    </row>
    <row r="365" spans="1:9" x14ac:dyDescent="0.2">
      <c r="A365" s="34"/>
      <c r="B365" s="34"/>
      <c r="C365" s="34"/>
      <c r="D365" s="34"/>
      <c r="E365" s="34"/>
      <c r="F365" s="34"/>
      <c r="G365" s="34"/>
      <c r="H365" s="34"/>
      <c r="I365" s="34"/>
    </row>
    <row r="366" spans="1:9" x14ac:dyDescent="0.2">
      <c r="A366" s="34"/>
      <c r="B366" s="34"/>
      <c r="C366" s="34"/>
      <c r="D366" s="34"/>
      <c r="E366" s="34"/>
      <c r="F366" s="34"/>
      <c r="G366" s="34"/>
      <c r="H366" s="34"/>
      <c r="I366" s="34"/>
    </row>
    <row r="367" spans="1:9" x14ac:dyDescent="0.2">
      <c r="A367" s="34"/>
      <c r="B367" s="34"/>
      <c r="C367" s="34"/>
      <c r="D367" s="34"/>
      <c r="E367" s="34"/>
      <c r="F367" s="34"/>
      <c r="G367" s="34"/>
      <c r="H367" s="34"/>
      <c r="I367" s="34"/>
    </row>
    <row r="368" spans="1:9" x14ac:dyDescent="0.2">
      <c r="A368" s="34"/>
      <c r="B368" s="34"/>
      <c r="C368" s="34"/>
      <c r="D368" s="34"/>
      <c r="E368" s="34"/>
      <c r="F368" s="34"/>
      <c r="G368" s="34"/>
      <c r="H368" s="34"/>
      <c r="I368" s="34"/>
    </row>
    <row r="369" spans="1:9" x14ac:dyDescent="0.2">
      <c r="A369" s="34"/>
      <c r="B369" s="34"/>
      <c r="C369" s="34"/>
      <c r="D369" s="34"/>
      <c r="E369" s="34"/>
      <c r="F369" s="34"/>
      <c r="G369" s="34"/>
      <c r="H369" s="34"/>
      <c r="I369" s="34"/>
    </row>
    <row r="370" spans="1:9" x14ac:dyDescent="0.2">
      <c r="A370" s="34"/>
      <c r="B370" s="34"/>
      <c r="C370" s="34"/>
      <c r="D370" s="34"/>
      <c r="E370" s="34"/>
      <c r="F370" s="34"/>
      <c r="G370" s="34"/>
      <c r="H370" s="34"/>
      <c r="I370" s="34"/>
    </row>
    <row r="371" spans="1:9" x14ac:dyDescent="0.2">
      <c r="A371" s="34"/>
      <c r="B371" s="34"/>
      <c r="C371" s="34"/>
      <c r="D371" s="34"/>
      <c r="E371" s="34"/>
      <c r="F371" s="34"/>
      <c r="G371" s="34"/>
      <c r="H371" s="34"/>
      <c r="I371" s="34"/>
    </row>
    <row r="372" spans="1:9" x14ac:dyDescent="0.2">
      <c r="A372" s="34"/>
      <c r="B372" s="34"/>
      <c r="C372" s="34"/>
      <c r="D372" s="34"/>
      <c r="E372" s="34"/>
      <c r="F372" s="34"/>
      <c r="G372" s="34"/>
      <c r="H372" s="34"/>
      <c r="I372" s="34"/>
    </row>
    <row r="373" spans="1:9" x14ac:dyDescent="0.2">
      <c r="A373" s="34"/>
      <c r="B373" s="34"/>
      <c r="C373" s="34"/>
      <c r="D373" s="34"/>
      <c r="E373" s="34"/>
      <c r="F373" s="34"/>
      <c r="G373" s="34"/>
      <c r="H373" s="34"/>
      <c r="I373" s="34"/>
    </row>
    <row r="374" spans="1:9" x14ac:dyDescent="0.2">
      <c r="A374" s="34"/>
      <c r="B374" s="34"/>
      <c r="C374" s="34"/>
      <c r="D374" s="34"/>
      <c r="E374" s="34"/>
      <c r="F374" s="34"/>
      <c r="G374" s="34"/>
      <c r="H374" s="34"/>
      <c r="I374" s="34"/>
    </row>
    <row r="375" spans="1:9" x14ac:dyDescent="0.2">
      <c r="A375" s="34"/>
      <c r="B375" s="34"/>
      <c r="C375" s="34"/>
      <c r="D375" s="34"/>
      <c r="E375" s="34"/>
      <c r="F375" s="34"/>
      <c r="G375" s="34"/>
      <c r="H375" s="34"/>
      <c r="I375" s="34"/>
    </row>
    <row r="376" spans="1:9" x14ac:dyDescent="0.2">
      <c r="A376" s="34"/>
      <c r="B376" s="34"/>
      <c r="C376" s="34"/>
      <c r="D376" s="34"/>
      <c r="E376" s="34"/>
      <c r="F376" s="34"/>
      <c r="G376" s="34"/>
      <c r="H376" s="34"/>
      <c r="I376" s="34"/>
    </row>
    <row r="377" spans="1:9" x14ac:dyDescent="0.2">
      <c r="A377" s="34"/>
      <c r="B377" s="34"/>
      <c r="C377" s="34"/>
      <c r="D377" s="34"/>
      <c r="E377" s="34"/>
      <c r="F377" s="34"/>
      <c r="G377" s="34"/>
      <c r="H377" s="34"/>
      <c r="I377" s="34"/>
    </row>
    <row r="378" spans="1:9" x14ac:dyDescent="0.2">
      <c r="A378" s="34"/>
      <c r="B378" s="34"/>
      <c r="C378" s="34"/>
      <c r="D378" s="34"/>
      <c r="E378" s="34"/>
      <c r="F378" s="34"/>
      <c r="G378" s="34"/>
      <c r="H378" s="34"/>
      <c r="I378" s="34"/>
    </row>
    <row r="379" spans="1:9" x14ac:dyDescent="0.2">
      <c r="A379" s="34"/>
      <c r="B379" s="34"/>
      <c r="C379" s="34"/>
      <c r="D379" s="34"/>
      <c r="E379" s="34"/>
      <c r="F379" s="34"/>
      <c r="G379" s="34"/>
      <c r="H379" s="34"/>
      <c r="I379" s="34"/>
    </row>
    <row r="380" spans="1:9" x14ac:dyDescent="0.2">
      <c r="A380" s="34"/>
      <c r="B380" s="34"/>
      <c r="C380" s="34"/>
      <c r="D380" s="34"/>
      <c r="E380" s="34"/>
      <c r="F380" s="34"/>
      <c r="G380" s="34"/>
      <c r="H380" s="34"/>
      <c r="I380" s="34"/>
    </row>
    <row r="381" spans="1:9" x14ac:dyDescent="0.2">
      <c r="A381" s="34"/>
      <c r="B381" s="34"/>
      <c r="C381" s="34"/>
      <c r="D381" s="34"/>
      <c r="E381" s="34"/>
      <c r="F381" s="34"/>
      <c r="G381" s="34"/>
      <c r="H381" s="34"/>
      <c r="I381" s="34"/>
    </row>
    <row r="382" spans="1:9" x14ac:dyDescent="0.2">
      <c r="A382" s="34"/>
      <c r="B382" s="34"/>
      <c r="C382" s="34"/>
      <c r="D382" s="34"/>
      <c r="E382" s="34"/>
      <c r="F382" s="34"/>
      <c r="G382" s="34"/>
      <c r="H382" s="34"/>
      <c r="I382" s="34"/>
    </row>
    <row r="383" spans="1:9" x14ac:dyDescent="0.2">
      <c r="A383" s="34"/>
      <c r="B383" s="34"/>
      <c r="C383" s="34"/>
      <c r="D383" s="34"/>
      <c r="E383" s="34"/>
      <c r="F383" s="34"/>
      <c r="G383" s="34"/>
      <c r="H383" s="34"/>
      <c r="I383" s="34"/>
    </row>
    <row r="384" spans="1:9" x14ac:dyDescent="0.2">
      <c r="A384" s="34"/>
      <c r="B384" s="34"/>
      <c r="C384" s="34"/>
      <c r="D384" s="34"/>
      <c r="E384" s="34"/>
      <c r="F384" s="34"/>
      <c r="G384" s="34"/>
      <c r="H384" s="34"/>
      <c r="I384" s="34"/>
    </row>
    <row r="385" spans="1:9" x14ac:dyDescent="0.2">
      <c r="A385" s="34"/>
      <c r="B385" s="34"/>
      <c r="C385" s="34"/>
      <c r="D385" s="34"/>
      <c r="E385" s="34"/>
      <c r="F385" s="34"/>
      <c r="G385" s="34"/>
      <c r="H385" s="34"/>
      <c r="I385" s="34"/>
    </row>
    <row r="386" spans="1:9" x14ac:dyDescent="0.2">
      <c r="A386" s="34"/>
      <c r="B386" s="34"/>
      <c r="C386" s="34"/>
      <c r="D386" s="34"/>
      <c r="E386" s="34"/>
      <c r="F386" s="34"/>
      <c r="G386" s="34"/>
      <c r="H386" s="34"/>
      <c r="I386" s="34"/>
    </row>
    <row r="387" spans="1:9" x14ac:dyDescent="0.2">
      <c r="A387" s="34"/>
      <c r="B387" s="34"/>
      <c r="C387" s="34"/>
      <c r="D387" s="34"/>
      <c r="E387" s="34"/>
      <c r="F387" s="34"/>
      <c r="G387" s="34"/>
      <c r="H387" s="34"/>
      <c r="I387" s="34"/>
    </row>
    <row r="388" spans="1:9" x14ac:dyDescent="0.2">
      <c r="A388" s="34"/>
      <c r="B388" s="34"/>
      <c r="C388" s="34"/>
      <c r="D388" s="34"/>
      <c r="E388" s="34"/>
      <c r="F388" s="34"/>
      <c r="G388" s="34"/>
      <c r="H388" s="34"/>
      <c r="I388" s="34"/>
    </row>
    <row r="389" spans="1:9" x14ac:dyDescent="0.2">
      <c r="A389" s="34"/>
      <c r="B389" s="34"/>
      <c r="C389" s="34"/>
      <c r="D389" s="34"/>
      <c r="E389" s="34"/>
      <c r="F389" s="34"/>
      <c r="G389" s="34"/>
      <c r="H389" s="34"/>
      <c r="I389" s="34"/>
    </row>
    <row r="390" spans="1:9" x14ac:dyDescent="0.2">
      <c r="A390" s="34"/>
      <c r="B390" s="34"/>
      <c r="C390" s="34"/>
      <c r="D390" s="34"/>
      <c r="E390" s="34"/>
      <c r="F390" s="34"/>
      <c r="G390" s="34"/>
      <c r="H390" s="34"/>
      <c r="I390" s="34"/>
    </row>
    <row r="391" spans="1:9" x14ac:dyDescent="0.2">
      <c r="A391" s="34"/>
      <c r="B391" s="34"/>
      <c r="C391" s="34"/>
      <c r="D391" s="34"/>
      <c r="E391" s="34"/>
      <c r="F391" s="34"/>
      <c r="G391" s="34"/>
      <c r="H391" s="34"/>
      <c r="I391" s="34"/>
    </row>
    <row r="392" spans="1:9" x14ac:dyDescent="0.2">
      <c r="A392" s="34"/>
      <c r="B392" s="34"/>
      <c r="C392" s="34"/>
      <c r="D392" s="34"/>
      <c r="E392" s="34"/>
      <c r="F392" s="34"/>
      <c r="G392" s="34"/>
      <c r="H392" s="34"/>
      <c r="I392" s="34"/>
    </row>
    <row r="393" spans="1:9" x14ac:dyDescent="0.2">
      <c r="A393" s="34"/>
      <c r="B393" s="34"/>
      <c r="C393" s="34"/>
      <c r="D393" s="34"/>
      <c r="E393" s="34"/>
      <c r="F393" s="34"/>
      <c r="G393" s="34"/>
      <c r="H393" s="34"/>
      <c r="I393" s="34"/>
    </row>
    <row r="394" spans="1:9" x14ac:dyDescent="0.2">
      <c r="A394" s="34"/>
      <c r="B394" s="34"/>
      <c r="C394" s="34"/>
      <c r="D394" s="34"/>
      <c r="E394" s="34"/>
      <c r="F394" s="34"/>
      <c r="G394" s="34"/>
      <c r="H394" s="34"/>
      <c r="I394" s="34"/>
    </row>
    <row r="395" spans="1:9" x14ac:dyDescent="0.2">
      <c r="A395" s="34"/>
      <c r="B395" s="34"/>
      <c r="C395" s="34"/>
      <c r="D395" s="34"/>
      <c r="E395" s="34"/>
      <c r="F395" s="34"/>
      <c r="G395" s="34"/>
      <c r="H395" s="34"/>
      <c r="I395" s="34"/>
    </row>
    <row r="396" spans="1:9" x14ac:dyDescent="0.2">
      <c r="A396" s="34"/>
      <c r="B396" s="34"/>
      <c r="C396" s="34"/>
      <c r="D396" s="34"/>
      <c r="E396" s="34"/>
      <c r="F396" s="34"/>
      <c r="G396" s="34"/>
      <c r="H396" s="34"/>
      <c r="I396" s="34"/>
    </row>
    <row r="397" spans="1:9" x14ac:dyDescent="0.2">
      <c r="A397" s="34"/>
      <c r="B397" s="34"/>
      <c r="C397" s="34"/>
      <c r="D397" s="34"/>
      <c r="E397" s="34"/>
      <c r="F397" s="34"/>
      <c r="G397" s="34"/>
      <c r="H397" s="34"/>
      <c r="I397" s="34"/>
    </row>
    <row r="398" spans="1:9" x14ac:dyDescent="0.2">
      <c r="A398" s="34"/>
      <c r="B398" s="34"/>
      <c r="C398" s="34"/>
      <c r="D398" s="34"/>
      <c r="E398" s="34"/>
      <c r="F398" s="34"/>
      <c r="G398" s="34"/>
      <c r="H398" s="34"/>
      <c r="I398" s="34"/>
    </row>
    <row r="399" spans="1:9" x14ac:dyDescent="0.2">
      <c r="A399" s="34"/>
      <c r="B399" s="34"/>
      <c r="C399" s="34"/>
      <c r="D399" s="34"/>
      <c r="E399" s="34"/>
      <c r="F399" s="34"/>
      <c r="G399" s="34"/>
      <c r="H399" s="34"/>
      <c r="I399" s="34"/>
    </row>
    <row r="400" spans="1:9" x14ac:dyDescent="0.2">
      <c r="A400" s="34"/>
      <c r="B400" s="34"/>
      <c r="C400" s="34"/>
      <c r="D400" s="34"/>
      <c r="E400" s="34"/>
      <c r="F400" s="34"/>
      <c r="G400" s="34"/>
      <c r="H400" s="34"/>
      <c r="I400" s="34"/>
    </row>
    <row r="401" spans="1:9" x14ac:dyDescent="0.2">
      <c r="A401" s="34"/>
      <c r="B401" s="34"/>
      <c r="C401" s="34"/>
      <c r="D401" s="34"/>
      <c r="E401" s="34"/>
      <c r="F401" s="34"/>
      <c r="G401" s="34"/>
      <c r="H401" s="34"/>
      <c r="I401" s="34"/>
    </row>
    <row r="402" spans="1:9" x14ac:dyDescent="0.2">
      <c r="A402" s="34"/>
      <c r="B402" s="34"/>
      <c r="C402" s="34"/>
      <c r="D402" s="34"/>
      <c r="E402" s="34"/>
      <c r="F402" s="34"/>
      <c r="G402" s="34"/>
      <c r="H402" s="34"/>
      <c r="I402" s="34"/>
    </row>
    <row r="403" spans="1:9" x14ac:dyDescent="0.2">
      <c r="A403" s="34"/>
      <c r="B403" s="34"/>
      <c r="C403" s="34"/>
      <c r="D403" s="34"/>
      <c r="E403" s="34"/>
      <c r="F403" s="34"/>
      <c r="G403" s="34"/>
      <c r="H403" s="34"/>
      <c r="I403" s="34"/>
    </row>
    <row r="404" spans="1:9" x14ac:dyDescent="0.2">
      <c r="A404" s="34"/>
      <c r="B404" s="34"/>
      <c r="C404" s="34"/>
      <c r="D404" s="34"/>
      <c r="E404" s="34"/>
      <c r="F404" s="34"/>
      <c r="G404" s="34"/>
      <c r="H404" s="34"/>
      <c r="I404" s="34"/>
    </row>
    <row r="405" spans="1:9" x14ac:dyDescent="0.2">
      <c r="A405" s="34"/>
      <c r="B405" s="34"/>
      <c r="C405" s="34"/>
      <c r="D405" s="34"/>
      <c r="E405" s="34"/>
      <c r="F405" s="34"/>
      <c r="G405" s="34"/>
      <c r="H405" s="34"/>
      <c r="I405" s="34"/>
    </row>
    <row r="406" spans="1:9" x14ac:dyDescent="0.2">
      <c r="A406" s="34"/>
      <c r="B406" s="34"/>
      <c r="C406" s="34"/>
      <c r="D406" s="34"/>
      <c r="E406" s="34"/>
      <c r="F406" s="34"/>
      <c r="G406" s="34"/>
      <c r="H406" s="34"/>
      <c r="I406" s="34"/>
    </row>
    <row r="407" spans="1:9" x14ac:dyDescent="0.2">
      <c r="A407" s="34"/>
      <c r="B407" s="34"/>
      <c r="C407" s="34"/>
      <c r="D407" s="34"/>
      <c r="E407" s="34"/>
      <c r="F407" s="34"/>
      <c r="G407" s="34"/>
      <c r="H407" s="34"/>
      <c r="I407" s="34"/>
    </row>
    <row r="408" spans="1:9" x14ac:dyDescent="0.2">
      <c r="A408" s="34"/>
      <c r="B408" s="34"/>
      <c r="C408" s="34"/>
      <c r="D408" s="34"/>
      <c r="E408" s="34"/>
      <c r="F408" s="34"/>
      <c r="G408" s="34"/>
      <c r="H408" s="34"/>
      <c r="I408" s="34"/>
    </row>
    <row r="409" spans="1:9" x14ac:dyDescent="0.2">
      <c r="A409" s="34"/>
      <c r="B409" s="34"/>
      <c r="C409" s="34"/>
      <c r="D409" s="34"/>
      <c r="E409" s="34"/>
      <c r="F409" s="34"/>
      <c r="G409" s="34"/>
      <c r="H409" s="34"/>
      <c r="I409" s="34"/>
    </row>
    <row r="410" spans="1:9" x14ac:dyDescent="0.2">
      <c r="A410" s="34"/>
      <c r="B410" s="34"/>
      <c r="C410" s="34"/>
      <c r="D410" s="34"/>
      <c r="E410" s="34"/>
      <c r="F410" s="34"/>
      <c r="G410" s="34"/>
      <c r="H410" s="34"/>
      <c r="I410" s="34"/>
    </row>
    <row r="411" spans="1:9" x14ac:dyDescent="0.2">
      <c r="A411" s="34"/>
      <c r="B411" s="34"/>
      <c r="C411" s="34"/>
      <c r="D411" s="34"/>
      <c r="E411" s="34"/>
      <c r="F411" s="34"/>
      <c r="G411" s="34"/>
      <c r="H411" s="34"/>
      <c r="I411" s="34"/>
    </row>
    <row r="412" spans="1:9" x14ac:dyDescent="0.2">
      <c r="A412" s="34"/>
      <c r="B412" s="34"/>
      <c r="C412" s="34"/>
      <c r="D412" s="34"/>
      <c r="E412" s="34"/>
      <c r="F412" s="34"/>
      <c r="G412" s="34"/>
      <c r="H412" s="34"/>
      <c r="I412" s="34"/>
    </row>
    <row r="413" spans="1:9" x14ac:dyDescent="0.2">
      <c r="A413" s="34"/>
      <c r="B413" s="34"/>
      <c r="C413" s="34"/>
      <c r="D413" s="34"/>
      <c r="E413" s="34"/>
      <c r="F413" s="34"/>
      <c r="G413" s="34"/>
      <c r="H413" s="34"/>
      <c r="I413" s="34"/>
    </row>
    <row r="414" spans="1:9" x14ac:dyDescent="0.2">
      <c r="A414" s="34"/>
      <c r="B414" s="34"/>
      <c r="C414" s="34"/>
      <c r="D414" s="34"/>
      <c r="E414" s="34"/>
      <c r="F414" s="34"/>
      <c r="G414" s="34"/>
      <c r="H414" s="34"/>
      <c r="I414" s="34"/>
    </row>
    <row r="415" spans="1:9" x14ac:dyDescent="0.2">
      <c r="A415" s="34"/>
      <c r="B415" s="34"/>
      <c r="C415" s="34"/>
      <c r="D415" s="34"/>
      <c r="E415" s="34"/>
      <c r="F415" s="34"/>
      <c r="G415" s="34"/>
      <c r="H415" s="34"/>
      <c r="I415" s="34"/>
    </row>
    <row r="416" spans="1:9" x14ac:dyDescent="0.2">
      <c r="A416" s="34"/>
      <c r="B416" s="34"/>
      <c r="C416" s="34"/>
      <c r="D416" s="34"/>
      <c r="E416" s="34"/>
      <c r="F416" s="34"/>
      <c r="G416" s="34"/>
      <c r="H416" s="34"/>
      <c r="I416" s="34"/>
    </row>
    <row r="417" spans="1:9" x14ac:dyDescent="0.2">
      <c r="A417" s="34"/>
      <c r="B417" s="34"/>
      <c r="C417" s="34"/>
      <c r="D417" s="34"/>
      <c r="E417" s="34"/>
      <c r="F417" s="34"/>
      <c r="G417" s="34"/>
      <c r="H417" s="34"/>
      <c r="I417" s="34"/>
    </row>
    <row r="418" spans="1:9" x14ac:dyDescent="0.2">
      <c r="A418" s="34"/>
      <c r="B418" s="34"/>
      <c r="C418" s="34"/>
      <c r="D418" s="34"/>
      <c r="E418" s="34"/>
      <c r="F418" s="34"/>
      <c r="G418" s="34"/>
      <c r="H418" s="34"/>
      <c r="I418" s="34"/>
    </row>
    <row r="419" spans="1:9" x14ac:dyDescent="0.2">
      <c r="A419" s="34"/>
      <c r="B419" s="34"/>
      <c r="C419" s="34"/>
      <c r="D419" s="34"/>
      <c r="E419" s="34"/>
      <c r="F419" s="34"/>
      <c r="G419" s="34"/>
      <c r="H419" s="34"/>
      <c r="I419" s="34"/>
    </row>
    <row r="420" spans="1:9" x14ac:dyDescent="0.2">
      <c r="A420" s="34"/>
      <c r="B420" s="34"/>
      <c r="C420" s="34"/>
      <c r="D420" s="34"/>
      <c r="E420" s="34"/>
      <c r="F420" s="34"/>
      <c r="G420" s="34"/>
      <c r="H420" s="34"/>
      <c r="I420" s="34"/>
    </row>
    <row r="421" spans="1:9" x14ac:dyDescent="0.2">
      <c r="A421" s="34"/>
      <c r="B421" s="34"/>
      <c r="C421" s="34"/>
      <c r="D421" s="34"/>
      <c r="E421" s="34"/>
      <c r="F421" s="34"/>
      <c r="G421" s="34"/>
      <c r="H421" s="34"/>
      <c r="I421" s="34"/>
    </row>
    <row r="422" spans="1:9" x14ac:dyDescent="0.2">
      <c r="A422" s="34"/>
      <c r="B422" s="34"/>
      <c r="C422" s="34"/>
      <c r="D422" s="34"/>
      <c r="E422" s="34"/>
      <c r="F422" s="34"/>
      <c r="G422" s="34"/>
      <c r="H422" s="34"/>
      <c r="I422" s="34"/>
    </row>
    <row r="423" spans="1:9" x14ac:dyDescent="0.2">
      <c r="A423" s="34"/>
      <c r="B423" s="34"/>
      <c r="C423" s="34"/>
      <c r="D423" s="34"/>
      <c r="E423" s="34"/>
      <c r="F423" s="34"/>
      <c r="G423" s="34"/>
      <c r="H423" s="34"/>
      <c r="I423" s="34"/>
    </row>
    <row r="424" spans="1:9" x14ac:dyDescent="0.2">
      <c r="A424" s="34"/>
      <c r="B424" s="34"/>
      <c r="C424" s="34"/>
      <c r="D424" s="34"/>
      <c r="E424" s="34"/>
      <c r="F424" s="34"/>
      <c r="G424" s="34"/>
      <c r="H424" s="34"/>
      <c r="I424" s="34"/>
    </row>
    <row r="425" spans="1:9" x14ac:dyDescent="0.2">
      <c r="A425" s="34"/>
      <c r="B425" s="34"/>
      <c r="C425" s="34"/>
      <c r="D425" s="34"/>
      <c r="E425" s="34"/>
      <c r="F425" s="34"/>
      <c r="G425" s="34"/>
      <c r="H425" s="34"/>
      <c r="I425" s="34"/>
    </row>
    <row r="426" spans="1:9" x14ac:dyDescent="0.2">
      <c r="A426" s="34"/>
      <c r="B426" s="34"/>
      <c r="C426" s="34"/>
      <c r="D426" s="34"/>
      <c r="E426" s="34"/>
      <c r="F426" s="34"/>
      <c r="G426" s="34"/>
      <c r="H426" s="34"/>
      <c r="I426" s="34"/>
    </row>
    <row r="427" spans="1:9" x14ac:dyDescent="0.2">
      <c r="A427" s="34"/>
      <c r="B427" s="34"/>
      <c r="C427" s="34"/>
      <c r="D427" s="34"/>
      <c r="E427" s="34"/>
      <c r="F427" s="34"/>
      <c r="G427" s="34"/>
      <c r="H427" s="34"/>
      <c r="I427" s="34"/>
    </row>
    <row r="428" spans="1:9" x14ac:dyDescent="0.2">
      <c r="A428" s="34"/>
      <c r="B428" s="34"/>
      <c r="C428" s="34"/>
      <c r="D428" s="34"/>
      <c r="E428" s="34"/>
      <c r="F428" s="34"/>
      <c r="G428" s="34"/>
      <c r="H428" s="34"/>
      <c r="I428" s="34"/>
    </row>
    <row r="429" spans="1:9" x14ac:dyDescent="0.2">
      <c r="A429" s="34"/>
      <c r="B429" s="34"/>
      <c r="C429" s="34"/>
      <c r="D429" s="34"/>
      <c r="E429" s="34"/>
      <c r="F429" s="34"/>
      <c r="G429" s="34"/>
      <c r="H429" s="34"/>
      <c r="I429" s="34"/>
    </row>
    <row r="430" spans="1:9" x14ac:dyDescent="0.2">
      <c r="A430" s="34"/>
      <c r="B430" s="34"/>
      <c r="C430" s="34"/>
      <c r="D430" s="34"/>
      <c r="E430" s="34"/>
      <c r="F430" s="34"/>
      <c r="G430" s="34"/>
      <c r="H430" s="34"/>
      <c r="I430" s="34"/>
    </row>
    <row r="431" spans="1:9" x14ac:dyDescent="0.2">
      <c r="A431" s="34"/>
      <c r="B431" s="34"/>
      <c r="C431" s="34"/>
      <c r="D431" s="34"/>
      <c r="E431" s="34"/>
      <c r="F431" s="34"/>
      <c r="G431" s="34"/>
      <c r="H431" s="34"/>
      <c r="I431" s="34"/>
    </row>
    <row r="432" spans="1:9" x14ac:dyDescent="0.2">
      <c r="A432" s="34"/>
      <c r="B432" s="34"/>
      <c r="C432" s="34"/>
      <c r="D432" s="34"/>
      <c r="E432" s="34"/>
      <c r="F432" s="34"/>
      <c r="G432" s="34"/>
      <c r="H432" s="34"/>
      <c r="I432" s="34"/>
    </row>
    <row r="433" spans="1:9" x14ac:dyDescent="0.2">
      <c r="A433" s="34"/>
      <c r="B433" s="34"/>
      <c r="C433" s="34"/>
      <c r="D433" s="34"/>
      <c r="E433" s="34"/>
      <c r="F433" s="34"/>
      <c r="G433" s="34"/>
      <c r="H433" s="34"/>
      <c r="I433" s="34"/>
    </row>
    <row r="434" spans="1:9" x14ac:dyDescent="0.2">
      <c r="A434" s="34"/>
      <c r="B434" s="34"/>
      <c r="C434" s="34"/>
      <c r="D434" s="34"/>
      <c r="E434" s="34"/>
      <c r="F434" s="34"/>
      <c r="G434" s="34"/>
      <c r="H434" s="34"/>
      <c r="I434" s="34"/>
    </row>
    <row r="435" spans="1:9" x14ac:dyDescent="0.2">
      <c r="A435" s="34"/>
      <c r="B435" s="34"/>
      <c r="C435" s="34"/>
      <c r="D435" s="34"/>
      <c r="E435" s="34"/>
      <c r="F435" s="34"/>
      <c r="G435" s="34"/>
      <c r="H435" s="34"/>
      <c r="I435" s="34"/>
    </row>
    <row r="436" spans="1:9" x14ac:dyDescent="0.2">
      <c r="A436" s="34"/>
      <c r="B436" s="34"/>
      <c r="C436" s="34"/>
      <c r="D436" s="34"/>
      <c r="E436" s="34"/>
      <c r="F436" s="34"/>
      <c r="G436" s="34"/>
      <c r="H436" s="34"/>
      <c r="I436" s="34"/>
    </row>
    <row r="437" spans="1:9" x14ac:dyDescent="0.2">
      <c r="A437" s="34"/>
      <c r="B437" s="34"/>
      <c r="C437" s="34"/>
      <c r="D437" s="34"/>
      <c r="E437" s="34"/>
      <c r="F437" s="34"/>
      <c r="G437" s="34"/>
      <c r="H437" s="34"/>
      <c r="I437" s="34"/>
    </row>
    <row r="438" spans="1:9" x14ac:dyDescent="0.2">
      <c r="A438" s="34"/>
      <c r="B438" s="34"/>
      <c r="C438" s="34"/>
      <c r="D438" s="34"/>
      <c r="E438" s="34"/>
      <c r="F438" s="34"/>
      <c r="G438" s="34"/>
      <c r="H438" s="34"/>
      <c r="I438" s="34"/>
    </row>
    <row r="439" spans="1:9" x14ac:dyDescent="0.2">
      <c r="A439" s="34"/>
      <c r="B439" s="34"/>
      <c r="C439" s="34"/>
      <c r="D439" s="34"/>
      <c r="E439" s="34"/>
      <c r="F439" s="34"/>
      <c r="G439" s="34"/>
      <c r="H439" s="34"/>
      <c r="I439" s="34"/>
    </row>
    <row r="440" spans="1:9" x14ac:dyDescent="0.2">
      <c r="A440" s="34"/>
      <c r="B440" s="34"/>
      <c r="C440" s="34"/>
      <c r="D440" s="34"/>
      <c r="E440" s="34"/>
      <c r="F440" s="34"/>
      <c r="G440" s="34"/>
      <c r="H440" s="34"/>
      <c r="I440" s="34"/>
    </row>
    <row r="441" spans="1:9" x14ac:dyDescent="0.2">
      <c r="A441" s="34"/>
      <c r="B441" s="34"/>
      <c r="C441" s="34"/>
      <c r="D441" s="34"/>
      <c r="E441" s="34"/>
      <c r="F441" s="34"/>
      <c r="G441" s="34"/>
      <c r="H441" s="34"/>
      <c r="I441" s="34"/>
    </row>
    <row r="442" spans="1:9" x14ac:dyDescent="0.2">
      <c r="A442" s="34"/>
      <c r="B442" s="34"/>
      <c r="C442" s="34"/>
      <c r="D442" s="34"/>
      <c r="E442" s="34"/>
      <c r="F442" s="34"/>
      <c r="G442" s="34"/>
      <c r="H442" s="34"/>
      <c r="I442" s="34"/>
    </row>
    <row r="443" spans="1:9" x14ac:dyDescent="0.2">
      <c r="A443" s="34"/>
      <c r="B443" s="34"/>
      <c r="C443" s="34"/>
      <c r="D443" s="34"/>
      <c r="E443" s="34"/>
      <c r="F443" s="34"/>
      <c r="G443" s="34"/>
      <c r="H443" s="34"/>
      <c r="I443" s="34"/>
    </row>
    <row r="444" spans="1:9" x14ac:dyDescent="0.2">
      <c r="A444" s="34"/>
      <c r="B444" s="34"/>
      <c r="C444" s="34"/>
      <c r="D444" s="34"/>
      <c r="E444" s="34"/>
      <c r="F444" s="34"/>
      <c r="G444" s="34"/>
      <c r="H444" s="34"/>
      <c r="I444" s="34"/>
    </row>
    <row r="445" spans="1:9" x14ac:dyDescent="0.2">
      <c r="A445" s="34"/>
      <c r="B445" s="34"/>
      <c r="C445" s="34"/>
      <c r="D445" s="34"/>
      <c r="E445" s="34"/>
      <c r="F445" s="34"/>
      <c r="G445" s="34"/>
      <c r="H445" s="34"/>
      <c r="I445" s="34"/>
    </row>
    <row r="446" spans="1:9" x14ac:dyDescent="0.2">
      <c r="A446" s="34"/>
      <c r="B446" s="34"/>
      <c r="C446" s="34"/>
      <c r="D446" s="34"/>
      <c r="E446" s="34"/>
      <c r="F446" s="34"/>
      <c r="G446" s="34"/>
      <c r="H446" s="34"/>
      <c r="I446" s="34"/>
    </row>
    <row r="447" spans="1:9" x14ac:dyDescent="0.2">
      <c r="A447" s="34"/>
      <c r="B447" s="34"/>
      <c r="C447" s="34"/>
      <c r="D447" s="34"/>
      <c r="E447" s="34"/>
      <c r="F447" s="34"/>
      <c r="G447" s="34"/>
      <c r="H447" s="34"/>
      <c r="I447" s="34"/>
    </row>
    <row r="448" spans="1:9" x14ac:dyDescent="0.2">
      <c r="A448" s="34"/>
      <c r="B448" s="34"/>
      <c r="C448" s="34"/>
      <c r="D448" s="34"/>
      <c r="E448" s="34"/>
      <c r="F448" s="34"/>
      <c r="G448" s="34"/>
      <c r="H448" s="34"/>
      <c r="I448" s="34"/>
    </row>
    <row r="449" spans="1:9" x14ac:dyDescent="0.2">
      <c r="A449" s="34"/>
      <c r="B449" s="34"/>
      <c r="C449" s="34"/>
      <c r="D449" s="34"/>
      <c r="E449" s="34"/>
      <c r="F449" s="34"/>
      <c r="G449" s="34"/>
      <c r="H449" s="34"/>
      <c r="I449" s="34"/>
    </row>
    <row r="450" spans="1:9" x14ac:dyDescent="0.2">
      <c r="A450" s="34"/>
      <c r="B450" s="34"/>
      <c r="C450" s="34"/>
      <c r="D450" s="34"/>
      <c r="E450" s="34"/>
      <c r="F450" s="34"/>
      <c r="G450" s="34"/>
      <c r="H450" s="34"/>
      <c r="I450" s="34"/>
    </row>
    <row r="451" spans="1:9" x14ac:dyDescent="0.2">
      <c r="A451" s="34"/>
      <c r="B451" s="34"/>
      <c r="C451" s="34"/>
      <c r="D451" s="34"/>
      <c r="E451" s="34"/>
      <c r="F451" s="34"/>
      <c r="G451" s="34"/>
      <c r="H451" s="34"/>
      <c r="I451" s="34"/>
    </row>
    <row r="452" spans="1:9" x14ac:dyDescent="0.2">
      <c r="A452" s="34"/>
      <c r="B452" s="34"/>
      <c r="C452" s="34"/>
      <c r="D452" s="34"/>
      <c r="E452" s="34"/>
      <c r="F452" s="34"/>
      <c r="G452" s="34"/>
      <c r="H452" s="34"/>
      <c r="I452" s="34"/>
    </row>
    <row r="453" spans="1:9" x14ac:dyDescent="0.2">
      <c r="A453" s="34"/>
      <c r="B453" s="34"/>
      <c r="C453" s="34"/>
      <c r="D453" s="34"/>
      <c r="E453" s="34"/>
      <c r="F453" s="34"/>
      <c r="G453" s="34"/>
      <c r="H453" s="34"/>
      <c r="I453" s="34"/>
    </row>
    <row r="454" spans="1:9" x14ac:dyDescent="0.2">
      <c r="A454" s="34"/>
      <c r="B454" s="34"/>
      <c r="C454" s="34"/>
      <c r="D454" s="34"/>
      <c r="E454" s="34"/>
      <c r="F454" s="34"/>
      <c r="G454" s="34"/>
      <c r="H454" s="34"/>
      <c r="I454" s="34"/>
    </row>
    <row r="455" spans="1:9" x14ac:dyDescent="0.2">
      <c r="A455" s="34"/>
      <c r="B455" s="34"/>
      <c r="C455" s="34"/>
      <c r="D455" s="34"/>
      <c r="E455" s="34"/>
      <c r="F455" s="34"/>
      <c r="G455" s="34"/>
      <c r="H455" s="34"/>
      <c r="I455" s="34"/>
    </row>
    <row r="456" spans="1:9" x14ac:dyDescent="0.2">
      <c r="A456" s="34"/>
      <c r="B456" s="34"/>
      <c r="C456" s="34"/>
      <c r="D456" s="34"/>
      <c r="E456" s="34"/>
      <c r="F456" s="34"/>
      <c r="G456" s="34"/>
      <c r="H456" s="34"/>
      <c r="I456" s="34"/>
    </row>
    <row r="457" spans="1:9" x14ac:dyDescent="0.2">
      <c r="A457" s="34"/>
      <c r="B457" s="34"/>
      <c r="C457" s="34"/>
      <c r="D457" s="34"/>
      <c r="E457" s="34"/>
      <c r="F457" s="34"/>
      <c r="G457" s="34"/>
      <c r="H457" s="34"/>
      <c r="I457" s="34"/>
    </row>
    <row r="458" spans="1:9" x14ac:dyDescent="0.2">
      <c r="A458" s="34"/>
      <c r="B458" s="34"/>
      <c r="C458" s="34"/>
      <c r="D458" s="34"/>
      <c r="E458" s="34"/>
      <c r="F458" s="34"/>
      <c r="G458" s="34"/>
      <c r="H458" s="34"/>
      <c r="I458" s="34"/>
    </row>
    <row r="459" spans="1:9" x14ac:dyDescent="0.2">
      <c r="A459" s="34"/>
      <c r="B459" s="34"/>
      <c r="C459" s="34"/>
      <c r="D459" s="34"/>
      <c r="E459" s="34"/>
      <c r="F459" s="34"/>
      <c r="G459" s="34"/>
      <c r="H459" s="34"/>
      <c r="I459" s="34"/>
    </row>
    <row r="460" spans="1:9" x14ac:dyDescent="0.2">
      <c r="A460" s="34"/>
      <c r="B460" s="34"/>
      <c r="C460" s="34"/>
      <c r="D460" s="34"/>
      <c r="E460" s="34"/>
      <c r="F460" s="34"/>
      <c r="G460" s="34"/>
      <c r="H460" s="34"/>
      <c r="I460" s="34"/>
    </row>
    <row r="461" spans="1:9" x14ac:dyDescent="0.2">
      <c r="A461" s="34"/>
      <c r="B461" s="34"/>
      <c r="C461" s="34"/>
      <c r="D461" s="34"/>
      <c r="E461" s="34"/>
      <c r="F461" s="34"/>
      <c r="G461" s="34"/>
      <c r="H461" s="34"/>
      <c r="I461" s="34"/>
    </row>
    <row r="462" spans="1:9" x14ac:dyDescent="0.2">
      <c r="A462" s="34"/>
      <c r="B462" s="34"/>
      <c r="C462" s="34"/>
      <c r="D462" s="34"/>
      <c r="E462" s="34"/>
      <c r="F462" s="34"/>
      <c r="G462" s="34"/>
      <c r="H462" s="34"/>
      <c r="I462" s="34"/>
    </row>
    <row r="463" spans="1:9" x14ac:dyDescent="0.2">
      <c r="A463" s="34"/>
      <c r="B463" s="34"/>
      <c r="C463" s="34"/>
      <c r="D463" s="34"/>
      <c r="E463" s="34"/>
      <c r="F463" s="34"/>
      <c r="G463" s="34"/>
      <c r="H463" s="34"/>
      <c r="I463" s="34"/>
    </row>
    <row r="464" spans="1:9" x14ac:dyDescent="0.2">
      <c r="A464" s="34"/>
      <c r="B464" s="34"/>
      <c r="C464" s="34"/>
      <c r="D464" s="34"/>
      <c r="E464" s="34"/>
      <c r="F464" s="34"/>
      <c r="G464" s="34"/>
      <c r="H464" s="34"/>
      <c r="I464" s="34"/>
    </row>
    <row r="465" spans="1:9" x14ac:dyDescent="0.2">
      <c r="A465" s="34"/>
      <c r="B465" s="34"/>
      <c r="C465" s="34"/>
      <c r="D465" s="34"/>
      <c r="E465" s="34"/>
      <c r="F465" s="34"/>
      <c r="G465" s="34"/>
      <c r="H465" s="34"/>
      <c r="I465" s="34"/>
    </row>
    <row r="466" spans="1:9" x14ac:dyDescent="0.2">
      <c r="A466" s="34"/>
      <c r="B466" s="34"/>
      <c r="C466" s="34"/>
      <c r="D466" s="34"/>
      <c r="E466" s="34"/>
      <c r="F466" s="34"/>
      <c r="G466" s="34"/>
      <c r="H466" s="34"/>
      <c r="I466" s="34"/>
    </row>
    <row r="467" spans="1:9" x14ac:dyDescent="0.2">
      <c r="A467" s="34"/>
      <c r="B467" s="34"/>
      <c r="C467" s="34"/>
      <c r="D467" s="34"/>
      <c r="E467" s="34"/>
      <c r="F467" s="34"/>
      <c r="G467" s="34"/>
      <c r="H467" s="34"/>
      <c r="I467" s="34"/>
    </row>
    <row r="468" spans="1:9" x14ac:dyDescent="0.2">
      <c r="A468" s="34"/>
      <c r="B468" s="34"/>
      <c r="C468" s="34"/>
      <c r="D468" s="34"/>
      <c r="E468" s="34"/>
      <c r="F468" s="34"/>
      <c r="G468" s="34"/>
      <c r="H468" s="34"/>
      <c r="I468" s="34"/>
    </row>
    <row r="469" spans="1:9" x14ac:dyDescent="0.2">
      <c r="A469" s="34"/>
      <c r="B469" s="34"/>
      <c r="C469" s="34"/>
      <c r="D469" s="34"/>
      <c r="E469" s="34"/>
      <c r="F469" s="34"/>
      <c r="G469" s="34"/>
      <c r="H469" s="34"/>
      <c r="I469" s="34"/>
    </row>
    <row r="470" spans="1:9" x14ac:dyDescent="0.2">
      <c r="A470" s="34"/>
      <c r="B470" s="34"/>
      <c r="C470" s="34"/>
      <c r="D470" s="34"/>
      <c r="E470" s="34"/>
      <c r="F470" s="34"/>
      <c r="G470" s="34"/>
      <c r="H470" s="34"/>
      <c r="I470" s="34"/>
    </row>
    <row r="471" spans="1:9" x14ac:dyDescent="0.2">
      <c r="A471" s="34"/>
      <c r="B471" s="34"/>
      <c r="C471" s="34"/>
      <c r="D471" s="34"/>
      <c r="E471" s="34"/>
      <c r="F471" s="34"/>
      <c r="G471" s="34"/>
      <c r="H471" s="34"/>
      <c r="I471" s="34"/>
    </row>
    <row r="472" spans="1:9" x14ac:dyDescent="0.2">
      <c r="A472" s="34"/>
      <c r="B472" s="34"/>
      <c r="C472" s="34"/>
      <c r="D472" s="34"/>
      <c r="E472" s="34"/>
      <c r="F472" s="34"/>
      <c r="G472" s="34"/>
      <c r="H472" s="34"/>
      <c r="I472" s="34"/>
    </row>
    <row r="473" spans="1:9" x14ac:dyDescent="0.2">
      <c r="A473" s="34"/>
      <c r="B473" s="34"/>
      <c r="C473" s="34"/>
      <c r="D473" s="34"/>
      <c r="E473" s="34"/>
      <c r="F473" s="34"/>
      <c r="G473" s="34"/>
      <c r="H473" s="34"/>
      <c r="I473" s="34"/>
    </row>
    <row r="474" spans="1:9" x14ac:dyDescent="0.2">
      <c r="A474" s="34"/>
      <c r="B474" s="34"/>
      <c r="C474" s="34"/>
      <c r="D474" s="34"/>
      <c r="E474" s="34"/>
      <c r="F474" s="34"/>
      <c r="G474" s="34"/>
      <c r="H474" s="34"/>
      <c r="I474" s="34"/>
    </row>
    <row r="475" spans="1:9" x14ac:dyDescent="0.2">
      <c r="A475" s="34"/>
      <c r="B475" s="34"/>
      <c r="C475" s="34"/>
      <c r="D475" s="34"/>
      <c r="E475" s="34"/>
      <c r="F475" s="34"/>
      <c r="G475" s="34"/>
      <c r="H475" s="34"/>
      <c r="I475" s="34"/>
    </row>
    <row r="476" spans="1:9" x14ac:dyDescent="0.2">
      <c r="A476" s="34"/>
      <c r="B476" s="34"/>
      <c r="C476" s="34"/>
      <c r="D476" s="34"/>
      <c r="E476" s="34"/>
      <c r="F476" s="34"/>
      <c r="G476" s="34"/>
      <c r="H476" s="34"/>
      <c r="I476" s="34"/>
    </row>
    <row r="477" spans="1:9" x14ac:dyDescent="0.2">
      <c r="A477" s="34"/>
      <c r="B477" s="34"/>
      <c r="C477" s="34"/>
      <c r="D477" s="34"/>
      <c r="E477" s="34"/>
      <c r="F477" s="34"/>
      <c r="G477" s="34"/>
      <c r="H477" s="34"/>
      <c r="I477" s="34"/>
    </row>
    <row r="478" spans="1:9" x14ac:dyDescent="0.2">
      <c r="A478" s="34"/>
      <c r="B478" s="34"/>
      <c r="C478" s="34"/>
      <c r="D478" s="34"/>
      <c r="E478" s="34"/>
      <c r="F478" s="34"/>
      <c r="G478" s="34"/>
      <c r="H478" s="34"/>
      <c r="I478" s="34"/>
    </row>
    <row r="479" spans="1:9" x14ac:dyDescent="0.2">
      <c r="A479" s="34"/>
      <c r="B479" s="34"/>
      <c r="C479" s="34"/>
      <c r="D479" s="34"/>
      <c r="E479" s="34"/>
      <c r="F479" s="34"/>
      <c r="G479" s="34"/>
      <c r="H479" s="34"/>
      <c r="I479" s="34"/>
    </row>
    <row r="480" spans="1:9" x14ac:dyDescent="0.2">
      <c r="A480" s="34"/>
      <c r="B480" s="34"/>
      <c r="C480" s="34"/>
      <c r="D480" s="34"/>
      <c r="E480" s="34"/>
      <c r="F480" s="34"/>
      <c r="G480" s="34"/>
      <c r="H480" s="34"/>
      <c r="I480" s="34"/>
    </row>
    <row r="481" spans="1:9" x14ac:dyDescent="0.2">
      <c r="A481" s="34"/>
      <c r="B481" s="34"/>
      <c r="C481" s="34"/>
      <c r="D481" s="34"/>
      <c r="E481" s="34"/>
      <c r="F481" s="34"/>
      <c r="G481" s="34"/>
      <c r="H481" s="34"/>
      <c r="I481" s="34"/>
    </row>
    <row r="482" spans="1:9" x14ac:dyDescent="0.2">
      <c r="A482" s="34"/>
      <c r="B482" s="34"/>
      <c r="C482" s="34"/>
      <c r="D482" s="34"/>
      <c r="E482" s="34"/>
      <c r="F482" s="34"/>
      <c r="G482" s="34"/>
      <c r="H482" s="34"/>
      <c r="I482" s="34"/>
    </row>
    <row r="483" spans="1:9" x14ac:dyDescent="0.2">
      <c r="A483" s="34"/>
      <c r="B483" s="34"/>
      <c r="C483" s="34"/>
      <c r="D483" s="34"/>
      <c r="E483" s="34"/>
      <c r="F483" s="34"/>
      <c r="G483" s="34"/>
      <c r="H483" s="34"/>
      <c r="I483" s="34"/>
    </row>
    <row r="484" spans="1:9" x14ac:dyDescent="0.2">
      <c r="A484" s="34"/>
      <c r="B484" s="34"/>
      <c r="C484" s="34"/>
      <c r="D484" s="34"/>
      <c r="E484" s="34"/>
      <c r="F484" s="34"/>
      <c r="G484" s="34"/>
      <c r="H484" s="34"/>
      <c r="I484" s="34"/>
    </row>
    <row r="485" spans="1:9" x14ac:dyDescent="0.2">
      <c r="A485" s="34"/>
      <c r="B485" s="34"/>
      <c r="C485" s="34"/>
      <c r="D485" s="34"/>
      <c r="E485" s="34"/>
      <c r="F485" s="34"/>
      <c r="G485" s="34"/>
      <c r="H485" s="34"/>
      <c r="I485" s="34"/>
    </row>
    <row r="486" spans="1:9" x14ac:dyDescent="0.2">
      <c r="A486" s="34"/>
      <c r="B486" s="34"/>
      <c r="C486" s="34"/>
      <c r="D486" s="34"/>
      <c r="E486" s="34"/>
      <c r="F486" s="34"/>
      <c r="G486" s="34"/>
      <c r="H486" s="34"/>
      <c r="I486" s="34"/>
    </row>
    <row r="487" spans="1:9" x14ac:dyDescent="0.2">
      <c r="A487" s="34"/>
      <c r="B487" s="34"/>
      <c r="C487" s="34"/>
      <c r="D487" s="34"/>
      <c r="E487" s="34"/>
      <c r="F487" s="34"/>
      <c r="G487" s="34"/>
      <c r="H487" s="34"/>
      <c r="I487" s="34"/>
    </row>
    <row r="488" spans="1:9" x14ac:dyDescent="0.2">
      <c r="A488" s="34"/>
      <c r="B488" s="34"/>
      <c r="C488" s="34"/>
      <c r="D488" s="34"/>
      <c r="E488" s="34"/>
      <c r="F488" s="34"/>
      <c r="G488" s="34"/>
      <c r="H488" s="34"/>
      <c r="I488" s="34"/>
    </row>
    <row r="489" spans="1:9" x14ac:dyDescent="0.2">
      <c r="A489" s="34"/>
      <c r="B489" s="34"/>
      <c r="C489" s="34"/>
      <c r="D489" s="34"/>
      <c r="E489" s="34"/>
      <c r="F489" s="34"/>
      <c r="G489" s="34"/>
      <c r="H489" s="34"/>
      <c r="I489" s="34"/>
    </row>
    <row r="490" spans="1:9" x14ac:dyDescent="0.2">
      <c r="A490" s="34"/>
      <c r="B490" s="34"/>
      <c r="C490" s="34"/>
      <c r="D490" s="34"/>
      <c r="E490" s="34"/>
      <c r="F490" s="34"/>
      <c r="G490" s="34"/>
      <c r="H490" s="34"/>
      <c r="I490" s="34"/>
    </row>
    <row r="491" spans="1:9" x14ac:dyDescent="0.2">
      <c r="A491" s="34"/>
      <c r="B491" s="34"/>
      <c r="C491" s="34"/>
      <c r="D491" s="34"/>
      <c r="E491" s="34"/>
      <c r="F491" s="34"/>
      <c r="G491" s="34"/>
      <c r="H491" s="34"/>
      <c r="I491" s="34"/>
    </row>
    <row r="492" spans="1:9" x14ac:dyDescent="0.2">
      <c r="A492" s="34"/>
      <c r="B492" s="34"/>
      <c r="C492" s="34"/>
      <c r="D492" s="34"/>
      <c r="E492" s="34"/>
      <c r="F492" s="34"/>
      <c r="G492" s="34"/>
      <c r="H492" s="34"/>
      <c r="I492" s="34"/>
    </row>
    <row r="493" spans="1:9" x14ac:dyDescent="0.2">
      <c r="A493" s="34"/>
      <c r="B493" s="34"/>
      <c r="C493" s="34"/>
      <c r="D493" s="34"/>
      <c r="E493" s="34"/>
      <c r="F493" s="34"/>
      <c r="G493" s="34"/>
      <c r="H493" s="34"/>
      <c r="I493" s="34"/>
    </row>
    <row r="494" spans="1:9" x14ac:dyDescent="0.2">
      <c r="A494" s="34"/>
      <c r="B494" s="34"/>
      <c r="C494" s="34"/>
      <c r="D494" s="34"/>
      <c r="E494" s="34"/>
      <c r="F494" s="34"/>
      <c r="G494" s="34"/>
      <c r="H494" s="34"/>
      <c r="I494" s="34"/>
    </row>
    <row r="495" spans="1:9" x14ac:dyDescent="0.2">
      <c r="A495" s="34"/>
      <c r="B495" s="34"/>
      <c r="C495" s="34"/>
      <c r="D495" s="34"/>
      <c r="E495" s="34"/>
      <c r="F495" s="34"/>
      <c r="G495" s="34"/>
      <c r="H495" s="34"/>
      <c r="I495" s="34"/>
    </row>
    <row r="496" spans="1:9" x14ac:dyDescent="0.2">
      <c r="A496" s="34"/>
      <c r="B496" s="34"/>
      <c r="C496" s="34"/>
      <c r="D496" s="34"/>
      <c r="E496" s="34"/>
      <c r="F496" s="34"/>
      <c r="G496" s="34"/>
      <c r="H496" s="34"/>
      <c r="I496" s="34"/>
    </row>
    <row r="497" spans="1:9" x14ac:dyDescent="0.2">
      <c r="A497" s="34"/>
      <c r="B497" s="34"/>
      <c r="C497" s="34"/>
      <c r="D497" s="34"/>
      <c r="E497" s="34"/>
      <c r="F497" s="34"/>
      <c r="G497" s="34"/>
      <c r="H497" s="34"/>
      <c r="I497" s="34"/>
    </row>
    <row r="498" spans="1:9" x14ac:dyDescent="0.2">
      <c r="A498" s="34"/>
      <c r="B498" s="34"/>
      <c r="C498" s="34"/>
      <c r="D498" s="34"/>
      <c r="E498" s="34"/>
      <c r="F498" s="34"/>
      <c r="G498" s="34"/>
      <c r="H498" s="34"/>
      <c r="I498" s="34"/>
    </row>
    <row r="499" spans="1:9" x14ac:dyDescent="0.2">
      <c r="A499" s="34"/>
      <c r="B499" s="34"/>
      <c r="C499" s="34"/>
      <c r="D499" s="34"/>
      <c r="E499" s="34"/>
      <c r="F499" s="34"/>
      <c r="G499" s="34"/>
      <c r="H499" s="34"/>
      <c r="I499" s="34"/>
    </row>
    <row r="500" spans="1:9" x14ac:dyDescent="0.2">
      <c r="A500" s="34"/>
      <c r="B500" s="34"/>
      <c r="C500" s="34"/>
      <c r="D500" s="34"/>
      <c r="E500" s="34"/>
      <c r="F500" s="34"/>
      <c r="G500" s="34"/>
      <c r="H500" s="34"/>
      <c r="I500" s="34"/>
    </row>
    <row r="501" spans="1:9" x14ac:dyDescent="0.2">
      <c r="A501" s="34"/>
      <c r="B501" s="34"/>
      <c r="C501" s="34"/>
      <c r="D501" s="34"/>
      <c r="E501" s="34"/>
      <c r="F501" s="34"/>
      <c r="G501" s="34"/>
      <c r="H501" s="34"/>
      <c r="I501" s="34"/>
    </row>
    <row r="502" spans="1:9" x14ac:dyDescent="0.2">
      <c r="A502" s="34"/>
      <c r="B502" s="34"/>
      <c r="C502" s="34"/>
      <c r="D502" s="34"/>
      <c r="E502" s="34"/>
      <c r="F502" s="34"/>
      <c r="G502" s="34"/>
      <c r="H502" s="34"/>
      <c r="I502" s="34"/>
    </row>
    <row r="503" spans="1:9" x14ac:dyDescent="0.2">
      <c r="A503" s="34"/>
      <c r="B503" s="34"/>
      <c r="C503" s="34"/>
      <c r="D503" s="34"/>
      <c r="E503" s="34"/>
      <c r="F503" s="34"/>
      <c r="G503" s="34"/>
      <c r="H503" s="34"/>
      <c r="I503" s="34"/>
    </row>
    <row r="504" spans="1:9" x14ac:dyDescent="0.2">
      <c r="A504" s="34"/>
      <c r="B504" s="34"/>
      <c r="C504" s="34"/>
      <c r="D504" s="34"/>
      <c r="E504" s="34"/>
      <c r="F504" s="34"/>
      <c r="G504" s="34"/>
      <c r="H504" s="34"/>
      <c r="I504" s="34"/>
    </row>
    <row r="505" spans="1:9" x14ac:dyDescent="0.2">
      <c r="A505" s="34"/>
      <c r="B505" s="34"/>
      <c r="C505" s="34"/>
      <c r="D505" s="34"/>
      <c r="E505" s="34"/>
      <c r="F505" s="34"/>
      <c r="G505" s="34"/>
      <c r="H505" s="34"/>
      <c r="I505" s="34"/>
    </row>
    <row r="506" spans="1:9" x14ac:dyDescent="0.2">
      <c r="A506" s="34"/>
      <c r="B506" s="34"/>
      <c r="C506" s="34"/>
      <c r="D506" s="34"/>
      <c r="E506" s="34"/>
      <c r="F506" s="34"/>
      <c r="G506" s="34"/>
      <c r="H506" s="34"/>
      <c r="I506" s="34"/>
    </row>
    <row r="507" spans="1:9" x14ac:dyDescent="0.2">
      <c r="A507" s="34"/>
      <c r="B507" s="34"/>
      <c r="C507" s="34"/>
      <c r="D507" s="34"/>
      <c r="E507" s="34"/>
      <c r="F507" s="34"/>
      <c r="G507" s="34"/>
      <c r="H507" s="34"/>
      <c r="I507" s="34"/>
    </row>
    <row r="508" spans="1:9" x14ac:dyDescent="0.2">
      <c r="A508" s="34"/>
      <c r="B508" s="34"/>
      <c r="C508" s="34"/>
      <c r="D508" s="34"/>
      <c r="E508" s="34"/>
      <c r="F508" s="34"/>
      <c r="G508" s="34"/>
      <c r="H508" s="34"/>
      <c r="I508" s="34"/>
    </row>
    <row r="509" spans="1:9" x14ac:dyDescent="0.2">
      <c r="A509" s="34"/>
      <c r="B509" s="34"/>
      <c r="C509" s="34"/>
      <c r="D509" s="34"/>
      <c r="E509" s="34"/>
      <c r="F509" s="34"/>
      <c r="G509" s="34"/>
      <c r="H509" s="34"/>
      <c r="I509" s="34"/>
    </row>
    <row r="510" spans="1:9" x14ac:dyDescent="0.2">
      <c r="A510" s="34"/>
      <c r="B510" s="34"/>
      <c r="C510" s="34"/>
      <c r="D510" s="34"/>
      <c r="E510" s="34"/>
      <c r="F510" s="34"/>
      <c r="G510" s="34"/>
      <c r="H510" s="34"/>
      <c r="I510" s="34"/>
    </row>
    <row r="511" spans="1:9" x14ac:dyDescent="0.2">
      <c r="A511" s="34"/>
      <c r="B511" s="34"/>
      <c r="C511" s="34"/>
      <c r="D511" s="34"/>
      <c r="E511" s="34"/>
      <c r="F511" s="34"/>
      <c r="G511" s="34"/>
      <c r="H511" s="34"/>
      <c r="I511" s="34"/>
    </row>
    <row r="512" spans="1:9" x14ac:dyDescent="0.2">
      <c r="A512" s="34"/>
      <c r="B512" s="34"/>
      <c r="C512" s="34"/>
      <c r="D512" s="34"/>
      <c r="E512" s="34"/>
      <c r="F512" s="34"/>
      <c r="G512" s="34"/>
      <c r="H512" s="34"/>
      <c r="I512" s="34"/>
    </row>
    <row r="513" spans="1:9" x14ac:dyDescent="0.2">
      <c r="A513" s="34"/>
      <c r="B513" s="34"/>
      <c r="C513" s="34"/>
      <c r="D513" s="34"/>
      <c r="E513" s="34"/>
      <c r="F513" s="34"/>
      <c r="G513" s="34"/>
      <c r="H513" s="34"/>
      <c r="I513" s="34"/>
    </row>
    <row r="514" spans="1:9" x14ac:dyDescent="0.2">
      <c r="A514" s="34"/>
      <c r="B514" s="34"/>
      <c r="C514" s="34"/>
      <c r="D514" s="34"/>
      <c r="E514" s="34"/>
      <c r="F514" s="34"/>
      <c r="G514" s="34"/>
      <c r="H514" s="34"/>
      <c r="I514" s="34"/>
    </row>
    <row r="515" spans="1:9" x14ac:dyDescent="0.2">
      <c r="A515" s="34"/>
      <c r="B515" s="34"/>
      <c r="C515" s="34"/>
      <c r="D515" s="34"/>
      <c r="E515" s="34"/>
      <c r="F515" s="34"/>
      <c r="G515" s="34"/>
      <c r="H515" s="34"/>
      <c r="I515" s="34"/>
    </row>
    <row r="516" spans="1:9" x14ac:dyDescent="0.2">
      <c r="A516" s="34"/>
      <c r="B516" s="34"/>
      <c r="C516" s="34"/>
      <c r="D516" s="34"/>
      <c r="E516" s="34"/>
      <c r="F516" s="34"/>
      <c r="G516" s="34"/>
      <c r="H516" s="34"/>
      <c r="I516" s="34"/>
    </row>
    <row r="517" spans="1:9" x14ac:dyDescent="0.2">
      <c r="A517" s="34"/>
      <c r="B517" s="34"/>
      <c r="C517" s="34"/>
      <c r="D517" s="34"/>
      <c r="E517" s="34"/>
      <c r="F517" s="34"/>
      <c r="G517" s="34"/>
      <c r="H517" s="34"/>
      <c r="I517" s="34"/>
    </row>
    <row r="518" spans="1:9" x14ac:dyDescent="0.2">
      <c r="A518" s="34"/>
      <c r="B518" s="34"/>
      <c r="C518" s="34"/>
      <c r="D518" s="34"/>
      <c r="E518" s="34"/>
      <c r="F518" s="34"/>
      <c r="G518" s="34"/>
      <c r="H518" s="34"/>
      <c r="I518" s="34"/>
    </row>
    <row r="519" spans="1:9" x14ac:dyDescent="0.2">
      <c r="A519" s="34"/>
      <c r="B519" s="34"/>
      <c r="C519" s="34"/>
      <c r="D519" s="34"/>
      <c r="E519" s="34"/>
      <c r="F519" s="34"/>
      <c r="G519" s="34"/>
      <c r="H519" s="34"/>
      <c r="I519" s="34"/>
    </row>
    <row r="520" spans="1:9" x14ac:dyDescent="0.2">
      <c r="A520" s="34"/>
      <c r="B520" s="34"/>
      <c r="C520" s="34"/>
      <c r="D520" s="34"/>
      <c r="E520" s="34"/>
      <c r="F520" s="34"/>
      <c r="G520" s="34"/>
      <c r="H520" s="34"/>
      <c r="I520" s="34"/>
    </row>
    <row r="521" spans="1:9" x14ac:dyDescent="0.2">
      <c r="A521" s="34"/>
      <c r="B521" s="34"/>
      <c r="C521" s="34"/>
      <c r="D521" s="34"/>
      <c r="E521" s="34"/>
      <c r="F521" s="34"/>
      <c r="G521" s="34"/>
      <c r="H521" s="34"/>
      <c r="I521" s="34"/>
    </row>
    <row r="522" spans="1:9" x14ac:dyDescent="0.2">
      <c r="A522" s="34"/>
      <c r="B522" s="34"/>
      <c r="C522" s="34"/>
      <c r="D522" s="34"/>
      <c r="E522" s="34"/>
      <c r="F522" s="34"/>
      <c r="G522" s="34"/>
      <c r="H522" s="34"/>
      <c r="I522" s="34"/>
    </row>
    <row r="523" spans="1:9" x14ac:dyDescent="0.2">
      <c r="A523" s="34"/>
      <c r="B523" s="34"/>
      <c r="C523" s="34"/>
      <c r="D523" s="34"/>
      <c r="E523" s="34"/>
      <c r="F523" s="34"/>
      <c r="G523" s="34"/>
      <c r="H523" s="34"/>
      <c r="I523" s="34"/>
    </row>
    <row r="524" spans="1:9" x14ac:dyDescent="0.2">
      <c r="A524" s="34"/>
      <c r="B524" s="34"/>
      <c r="C524" s="34"/>
      <c r="D524" s="34"/>
      <c r="E524" s="34"/>
      <c r="F524" s="34"/>
      <c r="G524" s="34"/>
      <c r="H524" s="34"/>
      <c r="I524" s="34"/>
    </row>
    <row r="525" spans="1:9" x14ac:dyDescent="0.2">
      <c r="A525" s="34"/>
      <c r="B525" s="34"/>
      <c r="C525" s="34"/>
      <c r="D525" s="34"/>
      <c r="E525" s="34"/>
      <c r="F525" s="34"/>
      <c r="G525" s="34"/>
      <c r="H525" s="34"/>
      <c r="I525" s="34"/>
    </row>
    <row r="526" spans="1:9" x14ac:dyDescent="0.2">
      <c r="A526" s="34"/>
      <c r="B526" s="34"/>
      <c r="C526" s="34"/>
      <c r="D526" s="34"/>
      <c r="E526" s="34"/>
      <c r="F526" s="34"/>
      <c r="G526" s="34"/>
      <c r="H526" s="34"/>
      <c r="I526" s="34"/>
    </row>
    <row r="527" spans="1:9" x14ac:dyDescent="0.2">
      <c r="A527" s="34"/>
      <c r="B527" s="34"/>
      <c r="C527" s="34"/>
      <c r="D527" s="34"/>
      <c r="E527" s="34"/>
      <c r="F527" s="34"/>
      <c r="G527" s="34"/>
      <c r="H527" s="34"/>
      <c r="I527" s="34"/>
    </row>
    <row r="528" spans="1:9" x14ac:dyDescent="0.2">
      <c r="A528" s="34"/>
      <c r="B528" s="34"/>
      <c r="C528" s="34"/>
      <c r="D528" s="34"/>
      <c r="E528" s="34"/>
      <c r="F528" s="34"/>
      <c r="G528" s="34"/>
      <c r="H528" s="34"/>
      <c r="I528" s="34"/>
    </row>
    <row r="529" spans="1:9" x14ac:dyDescent="0.2">
      <c r="A529" s="34"/>
      <c r="B529" s="34"/>
      <c r="C529" s="34"/>
      <c r="D529" s="34"/>
      <c r="E529" s="34"/>
      <c r="F529" s="34"/>
      <c r="G529" s="34"/>
      <c r="H529" s="34"/>
      <c r="I529" s="34"/>
    </row>
    <row r="530" spans="1:9" x14ac:dyDescent="0.2">
      <c r="A530" s="34"/>
      <c r="B530" s="34"/>
      <c r="C530" s="34"/>
      <c r="D530" s="34"/>
      <c r="E530" s="34"/>
      <c r="F530" s="34"/>
      <c r="G530" s="34"/>
      <c r="H530" s="34"/>
      <c r="I530" s="34"/>
    </row>
    <row r="531" spans="1:9" x14ac:dyDescent="0.2">
      <c r="A531" s="34"/>
      <c r="B531" s="34"/>
      <c r="C531" s="34"/>
      <c r="D531" s="34"/>
      <c r="E531" s="34"/>
      <c r="F531" s="34"/>
      <c r="G531" s="34"/>
      <c r="H531" s="34"/>
      <c r="I531" s="34"/>
    </row>
    <row r="532" spans="1:9" x14ac:dyDescent="0.2">
      <c r="A532" s="34"/>
      <c r="B532" s="34"/>
      <c r="C532" s="34"/>
      <c r="D532" s="34"/>
      <c r="E532" s="34"/>
      <c r="F532" s="34"/>
      <c r="G532" s="34"/>
      <c r="H532" s="34"/>
      <c r="I532" s="34"/>
    </row>
    <row r="533" spans="1:9" x14ac:dyDescent="0.2">
      <c r="A533" s="34"/>
      <c r="B533" s="34"/>
      <c r="C533" s="34"/>
      <c r="D533" s="34"/>
      <c r="E533" s="34"/>
      <c r="F533" s="34"/>
      <c r="G533" s="34"/>
      <c r="H533" s="34"/>
      <c r="I533" s="34"/>
    </row>
    <row r="534" spans="1:9" x14ac:dyDescent="0.2">
      <c r="A534" s="34"/>
      <c r="B534" s="34"/>
      <c r="C534" s="34"/>
      <c r="D534" s="34"/>
      <c r="E534" s="34"/>
      <c r="F534" s="34"/>
      <c r="G534" s="34"/>
      <c r="H534" s="34"/>
      <c r="I534" s="34"/>
    </row>
    <row r="535" spans="1:9" x14ac:dyDescent="0.2">
      <c r="A535" s="34"/>
      <c r="B535" s="34"/>
      <c r="C535" s="34"/>
      <c r="D535" s="34"/>
      <c r="E535" s="34"/>
      <c r="F535" s="34"/>
      <c r="G535" s="34"/>
      <c r="H535" s="34"/>
      <c r="I535" s="34"/>
    </row>
    <row r="536" spans="1:9" x14ac:dyDescent="0.2">
      <c r="A536" s="34"/>
      <c r="B536" s="34"/>
      <c r="C536" s="34"/>
      <c r="D536" s="34"/>
      <c r="E536" s="34"/>
      <c r="F536" s="34"/>
      <c r="G536" s="34"/>
      <c r="H536" s="34"/>
      <c r="I536" s="34"/>
    </row>
    <row r="537" spans="1:9" x14ac:dyDescent="0.2">
      <c r="A537" s="34"/>
      <c r="B537" s="34"/>
      <c r="C537" s="34"/>
      <c r="D537" s="34"/>
      <c r="E537" s="34"/>
      <c r="F537" s="34"/>
      <c r="G537" s="34"/>
      <c r="H537" s="34"/>
      <c r="I537" s="34"/>
    </row>
    <row r="538" spans="1:9" x14ac:dyDescent="0.2">
      <c r="A538" s="34"/>
      <c r="B538" s="34"/>
      <c r="C538" s="34"/>
      <c r="D538" s="34"/>
      <c r="E538" s="34"/>
      <c r="F538" s="34"/>
      <c r="G538" s="34"/>
      <c r="H538" s="34"/>
      <c r="I538" s="34"/>
    </row>
    <row r="539" spans="1:9" x14ac:dyDescent="0.2">
      <c r="A539" s="34"/>
      <c r="B539" s="34"/>
      <c r="C539" s="34"/>
      <c r="D539" s="34"/>
      <c r="E539" s="34"/>
      <c r="F539" s="34"/>
      <c r="G539" s="34"/>
      <c r="H539" s="34"/>
      <c r="I539" s="34"/>
    </row>
    <row r="540" spans="1:9" x14ac:dyDescent="0.2">
      <c r="A540" s="34"/>
      <c r="B540" s="34"/>
      <c r="C540" s="34"/>
      <c r="D540" s="34"/>
      <c r="E540" s="34"/>
      <c r="F540" s="34"/>
      <c r="G540" s="34"/>
      <c r="H540" s="34"/>
      <c r="I540" s="34"/>
    </row>
    <row r="541" spans="1:9" x14ac:dyDescent="0.2">
      <c r="A541" s="34"/>
      <c r="B541" s="34"/>
      <c r="C541" s="34"/>
      <c r="D541" s="34"/>
      <c r="E541" s="34"/>
      <c r="F541" s="34"/>
      <c r="G541" s="34"/>
      <c r="H541" s="34"/>
      <c r="I541" s="34"/>
    </row>
    <row r="542" spans="1:9" x14ac:dyDescent="0.2">
      <c r="A542" s="34"/>
      <c r="B542" s="34"/>
      <c r="C542" s="34"/>
      <c r="D542" s="34"/>
      <c r="E542" s="34"/>
      <c r="F542" s="34"/>
      <c r="G542" s="34"/>
      <c r="H542" s="34"/>
      <c r="I542" s="34"/>
    </row>
    <row r="543" spans="1:9" x14ac:dyDescent="0.2">
      <c r="A543" s="34"/>
      <c r="B543" s="34"/>
      <c r="C543" s="34"/>
      <c r="D543" s="34"/>
      <c r="E543" s="34"/>
      <c r="F543" s="34"/>
      <c r="G543" s="34"/>
      <c r="H543" s="34"/>
      <c r="I543" s="34"/>
    </row>
    <row r="544" spans="1:9" x14ac:dyDescent="0.2">
      <c r="A544" s="34"/>
      <c r="B544" s="34"/>
      <c r="C544" s="34"/>
      <c r="D544" s="34"/>
      <c r="E544" s="34"/>
      <c r="F544" s="34"/>
      <c r="G544" s="34"/>
      <c r="H544" s="34"/>
      <c r="I544" s="34"/>
    </row>
    <row r="545" spans="1:9" x14ac:dyDescent="0.2">
      <c r="A545" s="34"/>
      <c r="B545" s="34"/>
      <c r="C545" s="34"/>
      <c r="D545" s="34"/>
      <c r="E545" s="34"/>
      <c r="F545" s="34"/>
      <c r="G545" s="34"/>
      <c r="H545" s="34"/>
      <c r="I545" s="34"/>
    </row>
    <row r="546" spans="1:9" x14ac:dyDescent="0.2">
      <c r="A546" s="34"/>
      <c r="B546" s="34"/>
      <c r="C546" s="34"/>
      <c r="D546" s="34"/>
      <c r="E546" s="34"/>
      <c r="F546" s="34"/>
      <c r="G546" s="34"/>
      <c r="H546" s="34"/>
      <c r="I546" s="34"/>
    </row>
    <row r="547" spans="1:9" x14ac:dyDescent="0.2">
      <c r="A547" s="34"/>
      <c r="B547" s="34"/>
      <c r="C547" s="34"/>
      <c r="D547" s="34"/>
      <c r="E547" s="34"/>
      <c r="F547" s="34"/>
      <c r="G547" s="34"/>
      <c r="H547" s="34"/>
      <c r="I547" s="34"/>
    </row>
    <row r="548" spans="1:9" x14ac:dyDescent="0.2">
      <c r="A548" s="34"/>
      <c r="B548" s="34"/>
      <c r="C548" s="34"/>
      <c r="D548" s="34"/>
      <c r="E548" s="34"/>
      <c r="F548" s="34"/>
      <c r="G548" s="34"/>
      <c r="H548" s="34"/>
      <c r="I548" s="34"/>
    </row>
    <row r="549" spans="1:9" x14ac:dyDescent="0.2">
      <c r="A549" s="34"/>
      <c r="B549" s="34"/>
      <c r="C549" s="34"/>
      <c r="D549" s="34"/>
      <c r="E549" s="34"/>
      <c r="F549" s="34"/>
      <c r="G549" s="34"/>
      <c r="H549" s="34"/>
      <c r="I549" s="34"/>
    </row>
    <row r="550" spans="1:9" x14ac:dyDescent="0.2">
      <c r="A550" s="34"/>
      <c r="B550" s="34"/>
      <c r="C550" s="34"/>
      <c r="D550" s="34"/>
      <c r="E550" s="34"/>
      <c r="F550" s="34"/>
      <c r="G550" s="34"/>
      <c r="H550" s="34"/>
      <c r="I550" s="34"/>
    </row>
    <row r="551" spans="1:9" x14ac:dyDescent="0.2">
      <c r="A551" s="34"/>
      <c r="B551" s="34"/>
      <c r="C551" s="34"/>
      <c r="D551" s="34"/>
      <c r="E551" s="34"/>
      <c r="F551" s="34"/>
      <c r="G551" s="34"/>
      <c r="H551" s="34"/>
      <c r="I551" s="34"/>
    </row>
    <row r="552" spans="1:9" x14ac:dyDescent="0.2">
      <c r="A552" s="34"/>
      <c r="B552" s="34"/>
      <c r="C552" s="34"/>
      <c r="D552" s="34"/>
      <c r="E552" s="34"/>
      <c r="F552" s="34"/>
      <c r="G552" s="34"/>
      <c r="H552" s="34"/>
      <c r="I552" s="34"/>
    </row>
    <row r="553" spans="1:9" x14ac:dyDescent="0.2">
      <c r="A553" s="34"/>
      <c r="B553" s="34"/>
      <c r="C553" s="34"/>
      <c r="D553" s="34"/>
      <c r="E553" s="34"/>
      <c r="F553" s="34"/>
      <c r="G553" s="34"/>
      <c r="H553" s="34"/>
      <c r="I553" s="34"/>
    </row>
    <row r="554" spans="1:9" x14ac:dyDescent="0.2">
      <c r="A554" s="34"/>
      <c r="B554" s="34"/>
      <c r="C554" s="34"/>
      <c r="D554" s="34"/>
      <c r="E554" s="34"/>
      <c r="F554" s="34"/>
      <c r="G554" s="34"/>
      <c r="H554" s="34"/>
      <c r="I554" s="34"/>
    </row>
    <row r="555" spans="1:9" x14ac:dyDescent="0.2">
      <c r="A555" s="34"/>
      <c r="B555" s="34"/>
      <c r="C555" s="34"/>
      <c r="D555" s="34"/>
      <c r="E555" s="34"/>
      <c r="F555" s="34"/>
      <c r="G555" s="34"/>
      <c r="H555" s="34"/>
      <c r="I555" s="34"/>
    </row>
    <row r="556" spans="1:9" x14ac:dyDescent="0.2">
      <c r="A556" s="34"/>
      <c r="B556" s="34"/>
      <c r="C556" s="34"/>
      <c r="D556" s="34"/>
      <c r="E556" s="34"/>
      <c r="F556" s="34"/>
      <c r="G556" s="34"/>
      <c r="H556" s="34"/>
      <c r="I556" s="34"/>
    </row>
    <row r="557" spans="1:9" x14ac:dyDescent="0.2">
      <c r="A557" s="34"/>
      <c r="B557" s="34"/>
      <c r="C557" s="34"/>
      <c r="D557" s="34"/>
      <c r="E557" s="34"/>
      <c r="F557" s="34"/>
      <c r="G557" s="34"/>
      <c r="H557" s="34"/>
      <c r="I557" s="34"/>
    </row>
    <row r="558" spans="1:9" x14ac:dyDescent="0.2">
      <c r="A558" s="34"/>
      <c r="B558" s="34"/>
      <c r="C558" s="34"/>
      <c r="D558" s="34"/>
      <c r="E558" s="34"/>
      <c r="F558" s="34"/>
      <c r="G558" s="34"/>
      <c r="H558" s="34"/>
      <c r="I558" s="34"/>
    </row>
    <row r="559" spans="1:9" x14ac:dyDescent="0.2">
      <c r="A559" s="34"/>
      <c r="B559" s="34"/>
      <c r="C559" s="34"/>
      <c r="D559" s="34"/>
      <c r="E559" s="34"/>
      <c r="F559" s="34"/>
      <c r="G559" s="34"/>
      <c r="H559" s="34"/>
      <c r="I559" s="34"/>
    </row>
    <row r="560" spans="1:9" x14ac:dyDescent="0.2">
      <c r="A560" s="34"/>
      <c r="B560" s="34"/>
      <c r="C560" s="34"/>
      <c r="D560" s="34"/>
      <c r="E560" s="34"/>
      <c r="F560" s="34"/>
      <c r="G560" s="34"/>
      <c r="H560" s="34"/>
      <c r="I560" s="34"/>
    </row>
    <row r="561" spans="1:9" x14ac:dyDescent="0.2">
      <c r="A561" s="34"/>
      <c r="B561" s="34"/>
      <c r="C561" s="34"/>
      <c r="D561" s="34"/>
      <c r="E561" s="34"/>
      <c r="F561" s="34"/>
      <c r="G561" s="34"/>
      <c r="H561" s="34"/>
      <c r="I561" s="34"/>
    </row>
    <row r="562" spans="1:9" x14ac:dyDescent="0.2">
      <c r="A562" s="34"/>
      <c r="B562" s="34"/>
      <c r="C562" s="34"/>
      <c r="D562" s="34"/>
      <c r="E562" s="34"/>
      <c r="F562" s="34"/>
      <c r="G562" s="34"/>
      <c r="H562" s="34"/>
      <c r="I562" s="34"/>
    </row>
    <row r="563" spans="1:9" x14ac:dyDescent="0.2">
      <c r="A563" s="34"/>
      <c r="B563" s="34"/>
      <c r="C563" s="34"/>
      <c r="D563" s="34"/>
      <c r="E563" s="34"/>
      <c r="F563" s="34"/>
      <c r="G563" s="34"/>
      <c r="H563" s="34"/>
      <c r="I563" s="34"/>
    </row>
    <row r="564" spans="1:9" x14ac:dyDescent="0.2">
      <c r="A564" s="34"/>
      <c r="B564" s="34"/>
      <c r="C564" s="34"/>
      <c r="D564" s="34"/>
      <c r="E564" s="34"/>
      <c r="F564" s="34"/>
      <c r="G564" s="34"/>
      <c r="H564" s="34"/>
      <c r="I564" s="34"/>
    </row>
    <row r="565" spans="1:9" x14ac:dyDescent="0.2">
      <c r="A565" s="34"/>
      <c r="B565" s="34"/>
      <c r="C565" s="34"/>
      <c r="D565" s="34"/>
      <c r="E565" s="34"/>
      <c r="F565" s="34"/>
      <c r="G565" s="34"/>
      <c r="H565" s="34"/>
      <c r="I565" s="34"/>
    </row>
    <row r="566" spans="1:9" x14ac:dyDescent="0.2">
      <c r="A566" s="34"/>
      <c r="B566" s="34"/>
      <c r="C566" s="34"/>
      <c r="D566" s="34"/>
      <c r="E566" s="34"/>
      <c r="F566" s="34"/>
      <c r="G566" s="34"/>
      <c r="H566" s="34"/>
      <c r="I566" s="34"/>
    </row>
    <row r="567" spans="1:9" x14ac:dyDescent="0.2">
      <c r="A567" s="34"/>
      <c r="B567" s="34"/>
      <c r="C567" s="34"/>
      <c r="D567" s="34"/>
      <c r="E567" s="34"/>
      <c r="F567" s="34"/>
      <c r="G567" s="34"/>
      <c r="H567" s="34"/>
      <c r="I567" s="34"/>
    </row>
    <row r="568" spans="1:9" x14ac:dyDescent="0.2">
      <c r="A568" s="34"/>
      <c r="B568" s="34"/>
      <c r="C568" s="34"/>
      <c r="D568" s="34"/>
      <c r="E568" s="34"/>
      <c r="F568" s="34"/>
      <c r="G568" s="34"/>
      <c r="H568" s="34"/>
      <c r="I568" s="34"/>
    </row>
    <row r="569" spans="1:9" x14ac:dyDescent="0.2">
      <c r="A569" s="34"/>
      <c r="B569" s="34"/>
      <c r="C569" s="34"/>
      <c r="D569" s="34"/>
      <c r="E569" s="34"/>
      <c r="F569" s="34"/>
      <c r="G569" s="34"/>
      <c r="H569" s="34"/>
      <c r="I569" s="34"/>
    </row>
    <row r="570" spans="1:9" x14ac:dyDescent="0.2">
      <c r="A570" s="34"/>
      <c r="B570" s="34"/>
      <c r="C570" s="34"/>
      <c r="D570" s="34"/>
      <c r="E570" s="34"/>
      <c r="F570" s="34"/>
      <c r="G570" s="34"/>
      <c r="H570" s="34"/>
      <c r="I570" s="34"/>
    </row>
    <row r="571" spans="1:9" x14ac:dyDescent="0.2">
      <c r="A571" s="34"/>
      <c r="B571" s="34"/>
      <c r="C571" s="34"/>
      <c r="D571" s="34"/>
      <c r="E571" s="34"/>
      <c r="F571" s="34"/>
      <c r="G571" s="34"/>
      <c r="H571" s="34"/>
      <c r="I571" s="34"/>
    </row>
    <row r="572" spans="1:9" x14ac:dyDescent="0.2">
      <c r="A572" s="34"/>
      <c r="B572" s="34"/>
      <c r="C572" s="34"/>
      <c r="D572" s="34"/>
      <c r="E572" s="34"/>
      <c r="F572" s="34"/>
      <c r="G572" s="34"/>
      <c r="H572" s="34"/>
      <c r="I572" s="34"/>
    </row>
    <row r="573" spans="1:9" x14ac:dyDescent="0.2">
      <c r="A573" s="34"/>
      <c r="B573" s="34"/>
      <c r="C573" s="34"/>
      <c r="D573" s="34"/>
      <c r="E573" s="34"/>
      <c r="F573" s="34"/>
      <c r="G573" s="34"/>
      <c r="H573" s="34"/>
      <c r="I573" s="34"/>
    </row>
    <row r="574" spans="1:9" x14ac:dyDescent="0.2">
      <c r="A574" s="34"/>
      <c r="B574" s="34"/>
      <c r="C574" s="34"/>
      <c r="D574" s="34"/>
      <c r="E574" s="34"/>
      <c r="F574" s="34"/>
      <c r="G574" s="34"/>
      <c r="H574" s="34"/>
      <c r="I574" s="34"/>
    </row>
    <row r="575" spans="1:9" x14ac:dyDescent="0.2">
      <c r="A575" s="34"/>
      <c r="B575" s="34"/>
      <c r="C575" s="34"/>
      <c r="D575" s="34"/>
      <c r="E575" s="34"/>
      <c r="F575" s="34"/>
      <c r="G575" s="34"/>
      <c r="H575" s="34"/>
      <c r="I575" s="34"/>
    </row>
    <row r="576" spans="1:9" x14ac:dyDescent="0.2">
      <c r="A576" s="34"/>
      <c r="B576" s="34"/>
      <c r="C576" s="34"/>
      <c r="D576" s="34"/>
      <c r="E576" s="34"/>
      <c r="F576" s="34"/>
      <c r="G576" s="34"/>
      <c r="H576" s="34"/>
      <c r="I576" s="34"/>
    </row>
    <row r="577" spans="1:9" x14ac:dyDescent="0.2">
      <c r="A577" s="34"/>
      <c r="B577" s="34"/>
      <c r="C577" s="34"/>
      <c r="D577" s="34"/>
      <c r="E577" s="34"/>
      <c r="F577" s="34"/>
      <c r="G577" s="34"/>
      <c r="H577" s="34"/>
      <c r="I577" s="34"/>
    </row>
    <row r="578" spans="1:9" x14ac:dyDescent="0.2">
      <c r="A578" s="34"/>
      <c r="B578" s="34"/>
      <c r="C578" s="34"/>
      <c r="D578" s="34"/>
      <c r="E578" s="34"/>
      <c r="F578" s="34"/>
      <c r="G578" s="34"/>
      <c r="H578" s="34"/>
      <c r="I578" s="34"/>
    </row>
    <row r="579" spans="1:9" x14ac:dyDescent="0.2">
      <c r="A579" s="34"/>
      <c r="B579" s="34"/>
      <c r="C579" s="34"/>
      <c r="D579" s="34"/>
      <c r="E579" s="34"/>
      <c r="F579" s="34"/>
      <c r="G579" s="34"/>
      <c r="H579" s="34"/>
      <c r="I579" s="34"/>
    </row>
    <row r="580" spans="1:9" x14ac:dyDescent="0.2">
      <c r="A580" s="34"/>
      <c r="B580" s="34"/>
      <c r="C580" s="34"/>
      <c r="D580" s="34"/>
      <c r="E580" s="34"/>
      <c r="F580" s="34"/>
      <c r="G580" s="34"/>
      <c r="H580" s="34"/>
      <c r="I580" s="34"/>
    </row>
    <row r="581" spans="1:9" x14ac:dyDescent="0.2">
      <c r="A581" s="34"/>
      <c r="B581" s="34"/>
      <c r="C581" s="34"/>
      <c r="D581" s="34"/>
      <c r="E581" s="34"/>
      <c r="F581" s="34"/>
      <c r="G581" s="34"/>
      <c r="H581" s="34"/>
      <c r="I581" s="34"/>
    </row>
    <row r="582" spans="1:9" x14ac:dyDescent="0.2">
      <c r="A582" s="34"/>
      <c r="B582" s="34"/>
      <c r="C582" s="34"/>
      <c r="D582" s="34"/>
      <c r="E582" s="34"/>
      <c r="F582" s="34"/>
      <c r="G582" s="34"/>
      <c r="H582" s="34"/>
      <c r="I582" s="34"/>
    </row>
    <row r="583" spans="1:9" x14ac:dyDescent="0.2">
      <c r="A583" s="34"/>
      <c r="B583" s="34"/>
      <c r="C583" s="34"/>
      <c r="D583" s="34"/>
      <c r="E583" s="34"/>
      <c r="F583" s="34"/>
      <c r="G583" s="34"/>
      <c r="H583" s="34"/>
      <c r="I583" s="34"/>
    </row>
    <row r="584" spans="1:9" x14ac:dyDescent="0.2">
      <c r="A584" s="34"/>
      <c r="B584" s="34"/>
      <c r="C584" s="34"/>
      <c r="D584" s="34"/>
      <c r="E584" s="34"/>
      <c r="F584" s="34"/>
      <c r="G584" s="34"/>
      <c r="H584" s="34"/>
      <c r="I584" s="34"/>
    </row>
    <row r="585" spans="1:9" x14ac:dyDescent="0.2">
      <c r="A585" s="34"/>
      <c r="B585" s="34"/>
      <c r="C585" s="34"/>
      <c r="D585" s="34"/>
      <c r="E585" s="34"/>
      <c r="F585" s="34"/>
      <c r="G585" s="34"/>
      <c r="H585" s="34"/>
      <c r="I585" s="34"/>
    </row>
    <row r="586" spans="1:9" x14ac:dyDescent="0.2">
      <c r="A586" s="34"/>
      <c r="B586" s="34"/>
      <c r="C586" s="34"/>
      <c r="D586" s="34"/>
      <c r="E586" s="34"/>
      <c r="F586" s="34"/>
      <c r="G586" s="34"/>
      <c r="H586" s="34"/>
      <c r="I586" s="34"/>
    </row>
    <row r="587" spans="1:9" x14ac:dyDescent="0.2">
      <c r="A587" s="34"/>
      <c r="B587" s="34"/>
      <c r="C587" s="34"/>
      <c r="D587" s="34"/>
      <c r="E587" s="34"/>
      <c r="F587" s="34"/>
      <c r="G587" s="34"/>
      <c r="H587" s="34"/>
      <c r="I587" s="34"/>
    </row>
    <row r="588" spans="1:9" x14ac:dyDescent="0.2">
      <c r="A588" s="34"/>
      <c r="B588" s="34"/>
      <c r="C588" s="34"/>
      <c r="D588" s="34"/>
      <c r="E588" s="34"/>
      <c r="F588" s="34"/>
      <c r="G588" s="34"/>
      <c r="H588" s="34"/>
      <c r="I588" s="34"/>
    </row>
    <row r="589" spans="1:9" x14ac:dyDescent="0.2">
      <c r="A589" s="34"/>
      <c r="B589" s="34"/>
      <c r="C589" s="34"/>
      <c r="D589" s="34"/>
      <c r="E589" s="34"/>
      <c r="F589" s="34"/>
      <c r="G589" s="34"/>
      <c r="H589" s="34"/>
      <c r="I589" s="34"/>
    </row>
    <row r="590" spans="1:9" x14ac:dyDescent="0.2">
      <c r="A590" s="34"/>
      <c r="B590" s="34"/>
      <c r="C590" s="34"/>
      <c r="D590" s="34"/>
      <c r="E590" s="34"/>
      <c r="F590" s="34"/>
      <c r="G590" s="34"/>
      <c r="H590" s="34"/>
      <c r="I590" s="34"/>
    </row>
    <row r="591" spans="1:9" x14ac:dyDescent="0.2">
      <c r="A591" s="34"/>
      <c r="B591" s="34"/>
      <c r="C591" s="34"/>
      <c r="D591" s="34"/>
      <c r="E591" s="34"/>
      <c r="F591" s="34"/>
      <c r="G591" s="34"/>
      <c r="H591" s="34"/>
      <c r="I591" s="34"/>
    </row>
    <row r="592" spans="1:9" x14ac:dyDescent="0.2">
      <c r="A592" s="34"/>
      <c r="B592" s="34"/>
      <c r="C592" s="34"/>
      <c r="D592" s="34"/>
      <c r="E592" s="34"/>
      <c r="F592" s="34"/>
      <c r="G592" s="34"/>
      <c r="H592" s="34"/>
      <c r="I592" s="34"/>
    </row>
    <row r="593" spans="1:9" x14ac:dyDescent="0.2">
      <c r="A593" s="34"/>
      <c r="B593" s="34"/>
      <c r="C593" s="34"/>
      <c r="D593" s="34"/>
      <c r="E593" s="34"/>
      <c r="F593" s="34"/>
      <c r="G593" s="34"/>
      <c r="H593" s="34"/>
      <c r="I593" s="34"/>
    </row>
    <row r="594" spans="1:9" x14ac:dyDescent="0.2">
      <c r="A594" s="34"/>
      <c r="B594" s="34"/>
      <c r="C594" s="34"/>
      <c r="D594" s="34"/>
      <c r="E594" s="34"/>
      <c r="F594" s="34"/>
      <c r="G594" s="34"/>
      <c r="H594" s="34"/>
      <c r="I594" s="34"/>
    </row>
    <row r="595" spans="1:9" x14ac:dyDescent="0.2">
      <c r="A595" s="34"/>
      <c r="B595" s="34"/>
      <c r="C595" s="34"/>
      <c r="D595" s="34"/>
      <c r="E595" s="34"/>
      <c r="F595" s="34"/>
      <c r="G595" s="34"/>
      <c r="H595" s="34"/>
      <c r="I595" s="34"/>
    </row>
    <row r="596" spans="1:9" x14ac:dyDescent="0.2">
      <c r="A596" s="34"/>
      <c r="B596" s="34"/>
      <c r="C596" s="34"/>
      <c r="D596" s="34"/>
      <c r="E596" s="34"/>
      <c r="F596" s="34"/>
      <c r="G596" s="34"/>
      <c r="H596" s="34"/>
      <c r="I596" s="34"/>
    </row>
    <row r="597" spans="1:9" x14ac:dyDescent="0.2">
      <c r="A597" s="34"/>
      <c r="B597" s="34"/>
      <c r="C597" s="34"/>
      <c r="D597" s="34"/>
      <c r="E597" s="34"/>
      <c r="F597" s="34"/>
      <c r="G597" s="34"/>
      <c r="H597" s="34"/>
      <c r="I597" s="34"/>
    </row>
    <row r="598" spans="1:9" x14ac:dyDescent="0.2">
      <c r="A598" s="34"/>
      <c r="B598" s="34"/>
      <c r="C598" s="34"/>
      <c r="D598" s="34"/>
      <c r="E598" s="34"/>
      <c r="F598" s="34"/>
      <c r="G598" s="34"/>
      <c r="H598" s="34"/>
      <c r="I598" s="34"/>
    </row>
    <row r="599" spans="1:9" x14ac:dyDescent="0.2">
      <c r="A599" s="34"/>
      <c r="B599" s="34"/>
      <c r="C599" s="34"/>
      <c r="D599" s="34"/>
      <c r="E599" s="34"/>
      <c r="F599" s="34"/>
      <c r="G599" s="34"/>
      <c r="H599" s="34"/>
      <c r="I599" s="34"/>
    </row>
    <row r="600" spans="1:9" x14ac:dyDescent="0.2">
      <c r="A600" s="34"/>
      <c r="B600" s="34"/>
      <c r="C600" s="34"/>
      <c r="D600" s="34"/>
      <c r="E600" s="34"/>
      <c r="F600" s="34"/>
      <c r="G600" s="34"/>
      <c r="H600" s="34"/>
      <c r="I600" s="34"/>
    </row>
    <row r="601" spans="1:9" x14ac:dyDescent="0.2">
      <c r="A601" s="34"/>
      <c r="B601" s="34"/>
      <c r="C601" s="34"/>
      <c r="D601" s="34"/>
      <c r="E601" s="34"/>
      <c r="F601" s="34"/>
      <c r="G601" s="34"/>
      <c r="H601" s="34"/>
      <c r="I601" s="34"/>
    </row>
    <row r="602" spans="1:9" x14ac:dyDescent="0.2">
      <c r="A602" s="34"/>
      <c r="B602" s="34"/>
      <c r="C602" s="34"/>
      <c r="D602" s="34"/>
      <c r="E602" s="34"/>
      <c r="F602" s="34"/>
      <c r="G602" s="34"/>
      <c r="H602" s="34"/>
      <c r="I602" s="34"/>
    </row>
    <row r="603" spans="1:9" x14ac:dyDescent="0.2">
      <c r="A603" s="34"/>
      <c r="B603" s="34"/>
      <c r="C603" s="34"/>
      <c r="D603" s="34"/>
      <c r="E603" s="34"/>
      <c r="F603" s="34"/>
      <c r="G603" s="34"/>
      <c r="H603" s="34"/>
      <c r="I603" s="34"/>
    </row>
    <row r="604" spans="1:9" x14ac:dyDescent="0.2">
      <c r="A604" s="34"/>
      <c r="B604" s="34"/>
      <c r="C604" s="34"/>
      <c r="D604" s="34"/>
      <c r="E604" s="34"/>
      <c r="F604" s="34"/>
      <c r="G604" s="34"/>
      <c r="H604" s="34"/>
      <c r="I604" s="34"/>
    </row>
    <row r="605" spans="1:9" x14ac:dyDescent="0.2">
      <c r="A605" s="34"/>
      <c r="B605" s="34"/>
      <c r="C605" s="34"/>
      <c r="D605" s="34"/>
      <c r="E605" s="34"/>
      <c r="F605" s="34"/>
      <c r="G605" s="34"/>
      <c r="H605" s="34"/>
      <c r="I605" s="34"/>
    </row>
    <row r="606" spans="1:9" x14ac:dyDescent="0.2">
      <c r="A606" s="34"/>
      <c r="B606" s="34"/>
      <c r="C606" s="34"/>
      <c r="D606" s="34"/>
      <c r="E606" s="34"/>
      <c r="F606" s="34"/>
      <c r="G606" s="34"/>
      <c r="H606" s="34"/>
      <c r="I606" s="34"/>
    </row>
    <row r="607" spans="1:9" x14ac:dyDescent="0.2">
      <c r="A607" s="34"/>
      <c r="B607" s="34"/>
      <c r="C607" s="34"/>
      <c r="D607" s="34"/>
      <c r="E607" s="34"/>
      <c r="F607" s="34"/>
      <c r="G607" s="34"/>
      <c r="H607" s="34"/>
      <c r="I607" s="34"/>
    </row>
    <row r="608" spans="1:9" x14ac:dyDescent="0.2">
      <c r="A608" s="34"/>
      <c r="B608" s="34"/>
      <c r="C608" s="34"/>
      <c r="D608" s="34"/>
      <c r="E608" s="34"/>
      <c r="F608" s="34"/>
      <c r="G608" s="34"/>
      <c r="H608" s="34"/>
      <c r="I608" s="34"/>
    </row>
    <row r="609" spans="1:9" x14ac:dyDescent="0.2">
      <c r="A609" s="34"/>
      <c r="B609" s="34"/>
      <c r="C609" s="34"/>
      <c r="D609" s="34"/>
      <c r="E609" s="34"/>
      <c r="F609" s="34"/>
      <c r="G609" s="34"/>
      <c r="H609" s="34"/>
      <c r="I609" s="34"/>
    </row>
    <row r="610" spans="1:9" x14ac:dyDescent="0.2">
      <c r="A610" s="34"/>
      <c r="B610" s="34"/>
      <c r="C610" s="34"/>
      <c r="D610" s="34"/>
      <c r="E610" s="34"/>
      <c r="F610" s="34"/>
      <c r="G610" s="34"/>
      <c r="H610" s="34"/>
      <c r="I610" s="34"/>
    </row>
    <row r="611" spans="1:9" x14ac:dyDescent="0.2">
      <c r="A611" s="34"/>
      <c r="B611" s="34"/>
      <c r="C611" s="34"/>
      <c r="D611" s="34"/>
      <c r="E611" s="34"/>
      <c r="F611" s="34"/>
      <c r="G611" s="34"/>
      <c r="H611" s="34"/>
      <c r="I611" s="34"/>
    </row>
    <row r="612" spans="1:9" x14ac:dyDescent="0.2">
      <c r="A612" s="34"/>
      <c r="B612" s="34"/>
      <c r="C612" s="34"/>
      <c r="D612" s="34"/>
      <c r="E612" s="34"/>
      <c r="F612" s="34"/>
      <c r="G612" s="34"/>
      <c r="H612" s="34"/>
      <c r="I612" s="34"/>
    </row>
    <row r="613" spans="1:9" x14ac:dyDescent="0.2">
      <c r="A613" s="34"/>
      <c r="B613" s="34"/>
      <c r="C613" s="34"/>
      <c r="D613" s="34"/>
      <c r="E613" s="34"/>
      <c r="F613" s="34"/>
      <c r="G613" s="34"/>
      <c r="H613" s="34"/>
      <c r="I613" s="34"/>
    </row>
    <row r="614" spans="1:9" x14ac:dyDescent="0.2">
      <c r="A614" s="34"/>
      <c r="B614" s="34"/>
      <c r="C614" s="34"/>
      <c r="D614" s="34"/>
      <c r="E614" s="34"/>
      <c r="F614" s="34"/>
      <c r="G614" s="34"/>
      <c r="H614" s="34"/>
      <c r="I614" s="34"/>
    </row>
    <row r="615" spans="1:9" x14ac:dyDescent="0.2">
      <c r="A615" s="34"/>
      <c r="B615" s="34"/>
      <c r="C615" s="34"/>
      <c r="D615" s="34"/>
      <c r="E615" s="34"/>
      <c r="F615" s="34"/>
      <c r="G615" s="34"/>
      <c r="H615" s="34"/>
      <c r="I615" s="34"/>
    </row>
    <row r="616" spans="1:9" x14ac:dyDescent="0.2">
      <c r="A616" s="34"/>
      <c r="B616" s="34"/>
      <c r="C616" s="34"/>
      <c r="D616" s="34"/>
      <c r="E616" s="34"/>
      <c r="F616" s="34"/>
      <c r="G616" s="34"/>
      <c r="H616" s="34"/>
      <c r="I616" s="34"/>
    </row>
    <row r="617" spans="1:9" x14ac:dyDescent="0.2">
      <c r="A617" s="34"/>
      <c r="B617" s="34"/>
      <c r="C617" s="34"/>
      <c r="D617" s="34"/>
      <c r="E617" s="34"/>
      <c r="F617" s="34"/>
      <c r="G617" s="34"/>
      <c r="H617" s="34"/>
      <c r="I617" s="34"/>
    </row>
    <row r="618" spans="1:9" x14ac:dyDescent="0.2">
      <c r="A618" s="34"/>
      <c r="B618" s="34"/>
      <c r="C618" s="34"/>
      <c r="D618" s="34"/>
      <c r="E618" s="34"/>
      <c r="F618" s="34"/>
      <c r="G618" s="34"/>
      <c r="H618" s="34"/>
      <c r="I618" s="34"/>
    </row>
    <row r="619" spans="1:9" x14ac:dyDescent="0.2">
      <c r="A619" s="34"/>
      <c r="B619" s="34"/>
      <c r="C619" s="34"/>
      <c r="D619" s="34"/>
      <c r="E619" s="34"/>
      <c r="F619" s="34"/>
      <c r="G619" s="34"/>
      <c r="H619" s="34"/>
      <c r="I619" s="34"/>
    </row>
    <row r="620" spans="1:9" x14ac:dyDescent="0.2">
      <c r="A620" s="34"/>
      <c r="B620" s="34"/>
      <c r="C620" s="34"/>
      <c r="D620" s="34"/>
      <c r="E620" s="34"/>
      <c r="F620" s="34"/>
      <c r="G620" s="34"/>
      <c r="H620" s="34"/>
      <c r="I620" s="34"/>
    </row>
    <row r="621" spans="1:9" x14ac:dyDescent="0.2">
      <c r="A621" s="34"/>
      <c r="B621" s="34"/>
      <c r="C621" s="34"/>
      <c r="D621" s="34"/>
      <c r="E621" s="34"/>
      <c r="F621" s="34"/>
      <c r="G621" s="34"/>
      <c r="H621" s="34"/>
      <c r="I621" s="34"/>
    </row>
    <row r="622" spans="1:9" x14ac:dyDescent="0.2">
      <c r="A622" s="34"/>
      <c r="B622" s="34"/>
      <c r="C622" s="34"/>
      <c r="D622" s="34"/>
      <c r="E622" s="34"/>
      <c r="F622" s="34"/>
      <c r="G622" s="34"/>
      <c r="H622" s="34"/>
      <c r="I622" s="34"/>
    </row>
    <row r="623" spans="1:9" x14ac:dyDescent="0.2">
      <c r="A623" s="34"/>
      <c r="B623" s="34"/>
      <c r="C623" s="34"/>
      <c r="D623" s="34"/>
      <c r="E623" s="34"/>
      <c r="F623" s="34"/>
      <c r="G623" s="34"/>
      <c r="H623" s="34"/>
      <c r="I623" s="34"/>
    </row>
    <row r="624" spans="1:9" x14ac:dyDescent="0.2">
      <c r="A624" s="34"/>
      <c r="B624" s="34"/>
      <c r="C624" s="34"/>
      <c r="D624" s="34"/>
      <c r="E624" s="34"/>
      <c r="F624" s="34"/>
      <c r="G624" s="34"/>
      <c r="H624" s="34"/>
      <c r="I624" s="34"/>
    </row>
    <row r="625" spans="1:9" x14ac:dyDescent="0.2">
      <c r="A625" s="34"/>
      <c r="B625" s="34"/>
      <c r="C625" s="34"/>
      <c r="D625" s="34"/>
      <c r="E625" s="34"/>
      <c r="F625" s="34"/>
      <c r="G625" s="34"/>
      <c r="H625" s="34"/>
      <c r="I625" s="34"/>
    </row>
    <row r="626" spans="1:9" x14ac:dyDescent="0.2">
      <c r="A626" s="34"/>
      <c r="B626" s="34"/>
      <c r="C626" s="34"/>
      <c r="D626" s="34"/>
      <c r="E626" s="34"/>
      <c r="F626" s="34"/>
      <c r="G626" s="34"/>
      <c r="H626" s="34"/>
      <c r="I626" s="34"/>
    </row>
    <row r="627" spans="1:9" x14ac:dyDescent="0.2">
      <c r="A627" s="34"/>
      <c r="B627" s="34"/>
      <c r="C627" s="34"/>
      <c r="D627" s="34"/>
      <c r="E627" s="34"/>
      <c r="F627" s="34"/>
      <c r="G627" s="34"/>
      <c r="H627" s="34"/>
      <c r="I627" s="34"/>
    </row>
    <row r="628" spans="1:9" x14ac:dyDescent="0.2">
      <c r="A628" s="34"/>
      <c r="B628" s="34"/>
      <c r="C628" s="34"/>
      <c r="D628" s="34"/>
      <c r="E628" s="34"/>
      <c r="F628" s="34"/>
      <c r="G628" s="34"/>
      <c r="H628" s="34"/>
      <c r="I628" s="34"/>
    </row>
    <row r="629" spans="1:9" x14ac:dyDescent="0.2">
      <c r="A629" s="34"/>
      <c r="B629" s="34"/>
      <c r="C629" s="34"/>
      <c r="D629" s="34"/>
      <c r="E629" s="34"/>
      <c r="F629" s="34"/>
      <c r="G629" s="34"/>
      <c r="H629" s="34"/>
      <c r="I629" s="34"/>
    </row>
    <row r="630" spans="1:9" x14ac:dyDescent="0.2">
      <c r="A630" s="34"/>
      <c r="B630" s="34"/>
      <c r="C630" s="34"/>
      <c r="D630" s="34"/>
      <c r="E630" s="34"/>
      <c r="F630" s="34"/>
      <c r="G630" s="34"/>
      <c r="H630" s="34"/>
      <c r="I630" s="34"/>
    </row>
    <row r="631" spans="1:9" x14ac:dyDescent="0.2">
      <c r="A631" s="34"/>
      <c r="B631" s="34"/>
      <c r="C631" s="34"/>
      <c r="D631" s="34"/>
      <c r="E631" s="34"/>
      <c r="F631" s="34"/>
      <c r="G631" s="34"/>
      <c r="H631" s="34"/>
      <c r="I631" s="34"/>
    </row>
    <row r="632" spans="1:9" x14ac:dyDescent="0.2">
      <c r="A632" s="34"/>
      <c r="B632" s="34"/>
      <c r="C632" s="34"/>
      <c r="D632" s="34"/>
      <c r="E632" s="34"/>
      <c r="F632" s="34"/>
      <c r="G632" s="34"/>
      <c r="H632" s="34"/>
      <c r="I632" s="34"/>
    </row>
    <row r="633" spans="1:9" x14ac:dyDescent="0.2">
      <c r="A633" s="34"/>
      <c r="B633" s="34"/>
      <c r="C633" s="34"/>
      <c r="D633" s="34"/>
      <c r="E633" s="34"/>
      <c r="F633" s="34"/>
      <c r="G633" s="34"/>
      <c r="H633" s="34"/>
      <c r="I633" s="34"/>
    </row>
    <row r="634" spans="1:9" x14ac:dyDescent="0.2">
      <c r="A634" s="34"/>
      <c r="B634" s="34"/>
      <c r="C634" s="34"/>
      <c r="D634" s="34"/>
      <c r="E634" s="34"/>
      <c r="F634" s="34"/>
      <c r="G634" s="34"/>
      <c r="H634" s="34"/>
      <c r="I634" s="34"/>
    </row>
    <row r="635" spans="1:9" x14ac:dyDescent="0.2">
      <c r="A635" s="34"/>
      <c r="B635" s="34"/>
      <c r="C635" s="34"/>
      <c r="D635" s="34"/>
      <c r="E635" s="34"/>
      <c r="F635" s="34"/>
      <c r="G635" s="34"/>
      <c r="H635" s="34"/>
      <c r="I635" s="34"/>
    </row>
    <row r="636" spans="1:9" x14ac:dyDescent="0.2">
      <c r="A636" s="34"/>
      <c r="B636" s="34"/>
      <c r="C636" s="34"/>
      <c r="D636" s="34"/>
      <c r="E636" s="34"/>
      <c r="F636" s="34"/>
      <c r="G636" s="34"/>
      <c r="H636" s="34"/>
      <c r="I636" s="34"/>
    </row>
    <row r="637" spans="1:9" x14ac:dyDescent="0.2">
      <c r="A637" s="34"/>
      <c r="B637" s="34"/>
      <c r="C637" s="34"/>
      <c r="D637" s="34"/>
      <c r="E637" s="34"/>
      <c r="F637" s="34"/>
      <c r="G637" s="34"/>
      <c r="H637" s="34"/>
      <c r="I637" s="34"/>
    </row>
    <row r="638" spans="1:9" x14ac:dyDescent="0.2">
      <c r="A638" s="34"/>
      <c r="B638" s="34"/>
      <c r="C638" s="34"/>
      <c r="D638" s="34"/>
      <c r="E638" s="34"/>
      <c r="F638" s="34"/>
      <c r="G638" s="34"/>
      <c r="H638" s="34"/>
      <c r="I638" s="34"/>
    </row>
    <row r="639" spans="1:9" x14ac:dyDescent="0.2">
      <c r="A639" s="34"/>
      <c r="B639" s="34"/>
      <c r="C639" s="34"/>
      <c r="D639" s="34"/>
      <c r="E639" s="34"/>
      <c r="F639" s="34"/>
      <c r="G639" s="34"/>
      <c r="H639" s="34"/>
      <c r="I639" s="34"/>
    </row>
    <row r="640" spans="1:9" x14ac:dyDescent="0.2">
      <c r="A640" s="34"/>
      <c r="B640" s="34"/>
      <c r="C640" s="34"/>
      <c r="D640" s="34"/>
      <c r="E640" s="34"/>
      <c r="F640" s="34"/>
      <c r="G640" s="34"/>
      <c r="H640" s="34"/>
      <c r="I640" s="34"/>
    </row>
    <row r="641" spans="1:9" x14ac:dyDescent="0.2">
      <c r="A641" s="34"/>
      <c r="B641" s="34"/>
      <c r="C641" s="34"/>
      <c r="D641" s="34"/>
      <c r="E641" s="34"/>
      <c r="F641" s="34"/>
      <c r="G641" s="34"/>
      <c r="H641" s="34"/>
      <c r="I641" s="34"/>
    </row>
    <row r="642" spans="1:9" x14ac:dyDescent="0.2">
      <c r="A642" s="34"/>
      <c r="B642" s="34"/>
      <c r="C642" s="34"/>
      <c r="D642" s="34"/>
      <c r="E642" s="34"/>
      <c r="F642" s="34"/>
      <c r="G642" s="34"/>
      <c r="H642" s="34"/>
      <c r="I642" s="34"/>
    </row>
    <row r="643" spans="1:9" x14ac:dyDescent="0.2">
      <c r="A643" s="34"/>
      <c r="B643" s="34"/>
      <c r="C643" s="34"/>
      <c r="D643" s="34"/>
      <c r="E643" s="34"/>
      <c r="F643" s="34"/>
      <c r="G643" s="34"/>
      <c r="H643" s="34"/>
      <c r="I643" s="34"/>
    </row>
    <row r="644" spans="1:9" x14ac:dyDescent="0.2">
      <c r="A644" s="34"/>
      <c r="B644" s="34"/>
      <c r="C644" s="34"/>
      <c r="D644" s="34"/>
      <c r="E644" s="34"/>
      <c r="F644" s="34"/>
      <c r="G644" s="34"/>
      <c r="H644" s="34"/>
      <c r="I644" s="34"/>
    </row>
    <row r="645" spans="1:9" x14ac:dyDescent="0.2">
      <c r="A645" s="34"/>
      <c r="B645" s="34"/>
      <c r="C645" s="34"/>
      <c r="D645" s="34"/>
      <c r="E645" s="34"/>
      <c r="F645" s="34"/>
      <c r="G645" s="34"/>
      <c r="H645" s="34"/>
      <c r="I645" s="34"/>
    </row>
    <row r="646" spans="1:9" x14ac:dyDescent="0.2">
      <c r="A646" s="34"/>
      <c r="B646" s="34"/>
      <c r="C646" s="34"/>
      <c r="D646" s="34"/>
      <c r="E646" s="34"/>
      <c r="F646" s="34"/>
      <c r="G646" s="34"/>
      <c r="H646" s="34"/>
      <c r="I646" s="34"/>
    </row>
    <row r="647" spans="1:9" x14ac:dyDescent="0.2">
      <c r="A647" s="34"/>
      <c r="B647" s="34"/>
      <c r="C647" s="34"/>
      <c r="D647" s="34"/>
      <c r="E647" s="34"/>
      <c r="F647" s="34"/>
      <c r="G647" s="34"/>
      <c r="H647" s="34"/>
      <c r="I647" s="34"/>
    </row>
    <row r="648" spans="1:9" x14ac:dyDescent="0.2">
      <c r="A648" s="34"/>
      <c r="B648" s="34"/>
      <c r="C648" s="34"/>
      <c r="D648" s="34"/>
      <c r="E648" s="34"/>
      <c r="F648" s="34"/>
      <c r="G648" s="34"/>
      <c r="H648" s="34"/>
      <c r="I648" s="34"/>
    </row>
    <row r="649" spans="1:9" x14ac:dyDescent="0.2">
      <c r="A649" s="34"/>
      <c r="B649" s="34"/>
      <c r="C649" s="34"/>
      <c r="D649" s="34"/>
      <c r="E649" s="34"/>
      <c r="F649" s="34"/>
      <c r="G649" s="34"/>
      <c r="H649" s="34"/>
      <c r="I649" s="34"/>
    </row>
    <row r="650" spans="1:9" x14ac:dyDescent="0.2">
      <c r="A650" s="34"/>
      <c r="B650" s="34"/>
      <c r="C650" s="34"/>
      <c r="D650" s="34"/>
      <c r="E650" s="34"/>
      <c r="F650" s="34"/>
      <c r="G650" s="34"/>
      <c r="H650" s="34"/>
      <c r="I650" s="34"/>
    </row>
    <row r="651" spans="1:9" x14ac:dyDescent="0.2">
      <c r="A651" s="34"/>
      <c r="B651" s="34"/>
      <c r="C651" s="34"/>
      <c r="D651" s="34"/>
      <c r="E651" s="34"/>
      <c r="F651" s="34"/>
      <c r="G651" s="34"/>
      <c r="H651" s="34"/>
      <c r="I651" s="34"/>
    </row>
    <row r="652" spans="1:9" x14ac:dyDescent="0.2">
      <c r="A652" s="34"/>
      <c r="B652" s="34"/>
      <c r="C652" s="34"/>
      <c r="D652" s="34"/>
      <c r="E652" s="34"/>
      <c r="F652" s="34"/>
      <c r="G652" s="34"/>
      <c r="H652" s="34"/>
      <c r="I652" s="34"/>
    </row>
    <row r="653" spans="1:9" x14ac:dyDescent="0.2">
      <c r="A653" s="34"/>
      <c r="B653" s="34"/>
      <c r="C653" s="34"/>
      <c r="D653" s="34"/>
      <c r="E653" s="34"/>
      <c r="F653" s="34"/>
      <c r="G653" s="34"/>
      <c r="H653" s="34"/>
      <c r="I653" s="34"/>
    </row>
    <row r="654" spans="1:9" x14ac:dyDescent="0.2">
      <c r="A654" s="34"/>
      <c r="B654" s="34"/>
      <c r="C654" s="34"/>
      <c r="D654" s="34"/>
      <c r="E654" s="34"/>
      <c r="F654" s="34"/>
      <c r="G654" s="34"/>
      <c r="H654" s="34"/>
      <c r="I654" s="34"/>
    </row>
    <row r="655" spans="1:9" x14ac:dyDescent="0.2">
      <c r="A655" s="34"/>
      <c r="B655" s="34"/>
      <c r="C655" s="34"/>
      <c r="D655" s="34"/>
      <c r="E655" s="34"/>
      <c r="F655" s="34"/>
      <c r="G655" s="34"/>
      <c r="H655" s="34"/>
      <c r="I655" s="34"/>
    </row>
    <row r="656" spans="1:9" x14ac:dyDescent="0.2">
      <c r="A656" s="34"/>
      <c r="B656" s="34"/>
      <c r="C656" s="34"/>
      <c r="D656" s="34"/>
      <c r="E656" s="34"/>
      <c r="F656" s="34"/>
      <c r="G656" s="34"/>
      <c r="H656" s="34"/>
      <c r="I656" s="34"/>
    </row>
    <row r="657" spans="1:9" x14ac:dyDescent="0.2">
      <c r="A657" s="34"/>
      <c r="B657" s="34"/>
      <c r="C657" s="34"/>
      <c r="D657" s="34"/>
      <c r="E657" s="34"/>
      <c r="F657" s="34"/>
      <c r="G657" s="34"/>
      <c r="H657" s="34"/>
      <c r="I657" s="34"/>
    </row>
    <row r="658" spans="1:9" x14ac:dyDescent="0.2">
      <c r="A658" s="34"/>
      <c r="B658" s="34"/>
      <c r="C658" s="34"/>
      <c r="D658" s="34"/>
      <c r="E658" s="34"/>
      <c r="F658" s="34"/>
      <c r="G658" s="34"/>
      <c r="H658" s="34"/>
      <c r="I658" s="34"/>
    </row>
    <row r="659" spans="1:9" x14ac:dyDescent="0.2">
      <c r="A659" s="34"/>
      <c r="B659" s="34"/>
      <c r="C659" s="34"/>
      <c r="D659" s="34"/>
      <c r="E659" s="34"/>
      <c r="F659" s="34"/>
      <c r="G659" s="34"/>
      <c r="H659" s="34"/>
      <c r="I659" s="34"/>
    </row>
    <row r="660" spans="1:9" x14ac:dyDescent="0.2">
      <c r="A660" s="34"/>
      <c r="B660" s="34"/>
      <c r="C660" s="34"/>
      <c r="D660" s="34"/>
      <c r="E660" s="34"/>
      <c r="F660" s="34"/>
      <c r="G660" s="34"/>
      <c r="H660" s="34"/>
      <c r="I660" s="34"/>
    </row>
    <row r="661" spans="1:9" x14ac:dyDescent="0.2">
      <c r="A661" s="34"/>
      <c r="B661" s="34"/>
      <c r="C661" s="34"/>
      <c r="D661" s="34"/>
      <c r="E661" s="34"/>
      <c r="F661" s="34"/>
      <c r="G661" s="34"/>
      <c r="H661" s="34"/>
      <c r="I661" s="34"/>
    </row>
    <row r="662" spans="1:9" x14ac:dyDescent="0.2">
      <c r="A662" s="34"/>
      <c r="B662" s="34"/>
      <c r="C662" s="34"/>
      <c r="D662" s="34"/>
      <c r="E662" s="34"/>
      <c r="F662" s="34"/>
      <c r="G662" s="34"/>
      <c r="H662" s="34"/>
      <c r="I662" s="34"/>
    </row>
    <row r="663" spans="1:9" x14ac:dyDescent="0.2">
      <c r="A663" s="34"/>
      <c r="B663" s="34"/>
      <c r="C663" s="34"/>
      <c r="D663" s="34"/>
      <c r="E663" s="34"/>
      <c r="F663" s="34"/>
      <c r="G663" s="34"/>
      <c r="H663" s="34"/>
      <c r="I663" s="34"/>
    </row>
    <row r="664" spans="1:9" x14ac:dyDescent="0.2">
      <c r="A664" s="34"/>
      <c r="B664" s="34"/>
      <c r="C664" s="34"/>
      <c r="D664" s="34"/>
      <c r="E664" s="34"/>
      <c r="F664" s="34"/>
      <c r="G664" s="34"/>
      <c r="H664" s="34"/>
      <c r="I664" s="34"/>
    </row>
    <row r="665" spans="1:9" x14ac:dyDescent="0.2">
      <c r="A665" s="34"/>
      <c r="B665" s="34"/>
      <c r="C665" s="34"/>
      <c r="D665" s="34"/>
      <c r="E665" s="34"/>
      <c r="F665" s="34"/>
      <c r="G665" s="34"/>
      <c r="H665" s="34"/>
      <c r="I665" s="34"/>
    </row>
    <row r="666" spans="1:9" x14ac:dyDescent="0.2">
      <c r="A666" s="34"/>
      <c r="B666" s="34"/>
      <c r="C666" s="34"/>
      <c r="D666" s="34"/>
      <c r="E666" s="34"/>
      <c r="F666" s="34"/>
      <c r="G666" s="34"/>
      <c r="H666" s="34"/>
      <c r="I666" s="34"/>
    </row>
    <row r="667" spans="1:9" x14ac:dyDescent="0.2">
      <c r="A667" s="34"/>
      <c r="B667" s="34"/>
      <c r="C667" s="34"/>
      <c r="D667" s="34"/>
      <c r="E667" s="34"/>
      <c r="F667" s="34"/>
      <c r="G667" s="34"/>
      <c r="H667" s="34"/>
      <c r="I667" s="34"/>
    </row>
    <row r="668" spans="1:9" x14ac:dyDescent="0.2">
      <c r="A668" s="34"/>
      <c r="B668" s="34"/>
      <c r="C668" s="34"/>
      <c r="D668" s="34"/>
      <c r="E668" s="34"/>
      <c r="F668" s="34"/>
      <c r="G668" s="34"/>
      <c r="H668" s="34"/>
      <c r="I668" s="34"/>
    </row>
    <row r="669" spans="1:9" x14ac:dyDescent="0.2">
      <c r="A669" s="34"/>
      <c r="B669" s="34"/>
      <c r="C669" s="34"/>
      <c r="D669" s="34"/>
      <c r="E669" s="34"/>
      <c r="F669" s="34"/>
      <c r="G669" s="34"/>
      <c r="H669" s="34"/>
      <c r="I669" s="34"/>
    </row>
    <row r="670" spans="1:9" x14ac:dyDescent="0.2">
      <c r="A670" s="34"/>
      <c r="B670" s="34"/>
      <c r="C670" s="34"/>
      <c r="D670" s="34"/>
      <c r="E670" s="34"/>
      <c r="F670" s="34"/>
      <c r="G670" s="34"/>
      <c r="H670" s="34"/>
      <c r="I670" s="34"/>
    </row>
    <row r="671" spans="1:9" x14ac:dyDescent="0.2">
      <c r="A671" s="34"/>
      <c r="B671" s="34"/>
      <c r="C671" s="34"/>
      <c r="D671" s="34"/>
      <c r="E671" s="34"/>
      <c r="F671" s="34"/>
      <c r="G671" s="34"/>
      <c r="H671" s="34"/>
      <c r="I671" s="34"/>
    </row>
    <row r="672" spans="1:9" x14ac:dyDescent="0.2">
      <c r="A672" s="34"/>
      <c r="B672" s="34"/>
      <c r="C672" s="34"/>
      <c r="D672" s="34"/>
      <c r="E672" s="34"/>
      <c r="F672" s="34"/>
      <c r="G672" s="34"/>
      <c r="H672" s="34"/>
      <c r="I672" s="34"/>
    </row>
    <row r="673" spans="1:9" x14ac:dyDescent="0.2">
      <c r="A673" s="34"/>
      <c r="B673" s="34"/>
      <c r="C673" s="34"/>
      <c r="D673" s="34"/>
      <c r="E673" s="34"/>
      <c r="F673" s="34"/>
      <c r="G673" s="34"/>
      <c r="H673" s="34"/>
      <c r="I673" s="34"/>
    </row>
    <row r="674" spans="1:9" x14ac:dyDescent="0.2">
      <c r="A674" s="34"/>
      <c r="B674" s="34"/>
      <c r="C674" s="34"/>
      <c r="D674" s="34"/>
      <c r="E674" s="34"/>
      <c r="F674" s="34"/>
      <c r="G674" s="34"/>
      <c r="H674" s="34"/>
      <c r="I674" s="34"/>
    </row>
    <row r="675" spans="1:9" x14ac:dyDescent="0.2">
      <c r="A675" s="34"/>
      <c r="B675" s="34"/>
      <c r="C675" s="34"/>
      <c r="D675" s="34"/>
      <c r="E675" s="34"/>
      <c r="F675" s="34"/>
      <c r="G675" s="34"/>
      <c r="H675" s="34"/>
      <c r="I675" s="34"/>
    </row>
    <row r="676" spans="1:9" x14ac:dyDescent="0.2">
      <c r="A676" s="34"/>
      <c r="B676" s="34"/>
      <c r="C676" s="34"/>
      <c r="D676" s="34"/>
      <c r="E676" s="34"/>
      <c r="F676" s="34"/>
      <c r="G676" s="34"/>
      <c r="H676" s="34"/>
      <c r="I676" s="34"/>
    </row>
    <row r="677" spans="1:9" x14ac:dyDescent="0.2">
      <c r="A677" s="34"/>
      <c r="B677" s="34"/>
      <c r="C677" s="34"/>
      <c r="D677" s="34"/>
      <c r="E677" s="34"/>
      <c r="F677" s="34"/>
      <c r="G677" s="34"/>
      <c r="H677" s="34"/>
      <c r="I677" s="34"/>
    </row>
    <row r="678" spans="1:9" x14ac:dyDescent="0.2">
      <c r="A678" s="34"/>
      <c r="B678" s="34"/>
      <c r="C678" s="34"/>
      <c r="D678" s="34"/>
      <c r="E678" s="34"/>
      <c r="F678" s="34"/>
      <c r="G678" s="34"/>
      <c r="H678" s="34"/>
      <c r="I678" s="34"/>
    </row>
    <row r="679" spans="1:9" x14ac:dyDescent="0.2">
      <c r="A679" s="34"/>
      <c r="B679" s="34"/>
      <c r="C679" s="34"/>
      <c r="D679" s="34"/>
      <c r="E679" s="34"/>
      <c r="F679" s="34"/>
      <c r="G679" s="34"/>
      <c r="H679" s="34"/>
      <c r="I679" s="34"/>
    </row>
    <row r="680" spans="1:9" x14ac:dyDescent="0.2">
      <c r="A680" s="34"/>
      <c r="B680" s="34"/>
      <c r="C680" s="34"/>
      <c r="D680" s="34"/>
      <c r="E680" s="34"/>
      <c r="F680" s="34"/>
      <c r="G680" s="34"/>
      <c r="H680" s="34"/>
      <c r="I680" s="34"/>
    </row>
    <row r="681" spans="1:9" x14ac:dyDescent="0.2">
      <c r="A681" s="34"/>
      <c r="B681" s="34"/>
      <c r="C681" s="34"/>
      <c r="D681" s="34"/>
      <c r="E681" s="34"/>
      <c r="F681" s="34"/>
      <c r="G681" s="34"/>
      <c r="H681" s="34"/>
      <c r="I681" s="34"/>
    </row>
    <row r="682" spans="1:9" x14ac:dyDescent="0.2">
      <c r="A682" s="34"/>
      <c r="B682" s="34"/>
      <c r="C682" s="34"/>
      <c r="D682" s="34"/>
      <c r="E682" s="34"/>
      <c r="F682" s="34"/>
      <c r="G682" s="34"/>
      <c r="H682" s="34"/>
      <c r="I682" s="34"/>
    </row>
    <row r="683" spans="1:9" x14ac:dyDescent="0.2">
      <c r="A683" s="34"/>
      <c r="B683" s="34"/>
      <c r="C683" s="34"/>
      <c r="D683" s="34"/>
      <c r="E683" s="34"/>
      <c r="F683" s="34"/>
      <c r="G683" s="34"/>
      <c r="H683" s="34"/>
      <c r="I683" s="34"/>
    </row>
    <row r="684" spans="1:9" x14ac:dyDescent="0.2">
      <c r="A684" s="34"/>
      <c r="B684" s="34"/>
      <c r="C684" s="34"/>
      <c r="D684" s="34"/>
      <c r="E684" s="34"/>
      <c r="F684" s="34"/>
      <c r="G684" s="34"/>
      <c r="H684" s="34"/>
      <c r="I684" s="34"/>
    </row>
    <row r="685" spans="1:9" x14ac:dyDescent="0.2">
      <c r="A685" s="34"/>
      <c r="B685" s="34"/>
      <c r="C685" s="34"/>
      <c r="D685" s="34"/>
      <c r="E685" s="34"/>
      <c r="F685" s="34"/>
      <c r="G685" s="34"/>
      <c r="H685" s="34"/>
      <c r="I685" s="34"/>
    </row>
    <row r="686" spans="1:9" x14ac:dyDescent="0.2">
      <c r="A686" s="34"/>
      <c r="B686" s="34"/>
      <c r="C686" s="34"/>
      <c r="D686" s="34"/>
      <c r="E686" s="34"/>
      <c r="F686" s="34"/>
      <c r="G686" s="34"/>
      <c r="H686" s="34"/>
      <c r="I686" s="34"/>
    </row>
    <row r="687" spans="1:9" x14ac:dyDescent="0.2">
      <c r="A687" s="34"/>
      <c r="B687" s="34"/>
      <c r="C687" s="34"/>
      <c r="D687" s="34"/>
      <c r="E687" s="34"/>
      <c r="F687" s="34"/>
      <c r="G687" s="34"/>
      <c r="H687" s="34"/>
      <c r="I687" s="34"/>
    </row>
    <row r="688" spans="1:9" x14ac:dyDescent="0.2">
      <c r="A688" s="34"/>
      <c r="B688" s="34"/>
      <c r="C688" s="34"/>
      <c r="D688" s="34"/>
      <c r="E688" s="34"/>
      <c r="F688" s="34"/>
      <c r="G688" s="34"/>
      <c r="H688" s="34"/>
      <c r="I688" s="34"/>
    </row>
    <row r="689" spans="1:9" x14ac:dyDescent="0.2">
      <c r="A689" s="34"/>
      <c r="B689" s="34"/>
      <c r="C689" s="34"/>
      <c r="D689" s="34"/>
      <c r="E689" s="34"/>
      <c r="F689" s="34"/>
      <c r="G689" s="34"/>
      <c r="H689" s="34"/>
      <c r="I689" s="34"/>
    </row>
    <row r="690" spans="1:9" x14ac:dyDescent="0.2">
      <c r="A690" s="34"/>
      <c r="B690" s="34"/>
      <c r="C690" s="34"/>
      <c r="D690" s="34"/>
      <c r="E690" s="34"/>
      <c r="F690" s="34"/>
      <c r="G690" s="34"/>
      <c r="H690" s="34"/>
      <c r="I690" s="34"/>
    </row>
    <row r="691" spans="1:9" x14ac:dyDescent="0.2">
      <c r="A691" s="34"/>
      <c r="B691" s="34"/>
      <c r="C691" s="34"/>
      <c r="D691" s="34"/>
      <c r="E691" s="34"/>
      <c r="F691" s="34"/>
      <c r="G691" s="34"/>
      <c r="H691" s="34"/>
      <c r="I691" s="34"/>
    </row>
    <row r="692" spans="1:9" x14ac:dyDescent="0.2">
      <c r="A692" s="34"/>
      <c r="B692" s="34"/>
      <c r="C692" s="34"/>
      <c r="D692" s="34"/>
      <c r="E692" s="34"/>
      <c r="F692" s="34"/>
      <c r="G692" s="34"/>
      <c r="H692" s="34"/>
      <c r="I692" s="34"/>
    </row>
    <row r="693" spans="1:9" x14ac:dyDescent="0.2">
      <c r="A693" s="34"/>
      <c r="B693" s="34"/>
      <c r="C693" s="34"/>
      <c r="D693" s="34"/>
      <c r="E693" s="34"/>
      <c r="F693" s="34"/>
      <c r="G693" s="34"/>
      <c r="H693" s="34"/>
      <c r="I693" s="34"/>
    </row>
    <row r="694" spans="1:9" x14ac:dyDescent="0.2">
      <c r="A694" s="34"/>
      <c r="B694" s="34"/>
      <c r="C694" s="34"/>
      <c r="D694" s="34"/>
      <c r="E694" s="34"/>
      <c r="F694" s="34"/>
      <c r="G694" s="34"/>
      <c r="H694" s="34"/>
      <c r="I694" s="34"/>
    </row>
    <row r="695" spans="1:9" x14ac:dyDescent="0.2">
      <c r="A695" s="34"/>
      <c r="B695" s="34"/>
      <c r="C695" s="34"/>
      <c r="D695" s="34"/>
      <c r="E695" s="34"/>
      <c r="F695" s="34"/>
      <c r="G695" s="34"/>
      <c r="H695" s="34"/>
      <c r="I695" s="34"/>
    </row>
    <row r="696" spans="1:9" x14ac:dyDescent="0.2">
      <c r="A696" s="34"/>
      <c r="B696" s="34"/>
      <c r="C696" s="34"/>
      <c r="D696" s="34"/>
      <c r="E696" s="34"/>
      <c r="F696" s="34"/>
      <c r="G696" s="34"/>
      <c r="H696" s="34"/>
      <c r="I696" s="34"/>
    </row>
    <row r="697" spans="1:9" x14ac:dyDescent="0.2">
      <c r="A697" s="34"/>
      <c r="B697" s="34"/>
      <c r="C697" s="34"/>
      <c r="D697" s="34"/>
      <c r="E697" s="34"/>
      <c r="F697" s="34"/>
      <c r="G697" s="34"/>
      <c r="H697" s="34"/>
      <c r="I697" s="34"/>
    </row>
    <row r="698" spans="1:9" x14ac:dyDescent="0.2">
      <c r="A698" s="34"/>
      <c r="B698" s="34"/>
      <c r="C698" s="34"/>
      <c r="D698" s="34"/>
      <c r="E698" s="34"/>
      <c r="F698" s="34"/>
      <c r="G698" s="34"/>
      <c r="H698" s="34"/>
      <c r="I698" s="34"/>
    </row>
    <row r="699" spans="1:9" x14ac:dyDescent="0.2">
      <c r="A699" s="34"/>
      <c r="B699" s="34"/>
      <c r="C699" s="34"/>
      <c r="D699" s="34"/>
      <c r="E699" s="34"/>
      <c r="F699" s="34"/>
      <c r="G699" s="34"/>
      <c r="H699" s="34"/>
      <c r="I699" s="34"/>
    </row>
  </sheetData>
  <sheetProtection sheet="1" objects="1" scenarios="1" formatColumns="0" formatRows="0"/>
  <mergeCells count="9">
    <mergeCell ref="F38:G39"/>
    <mergeCell ref="D38:E39"/>
    <mergeCell ref="F53:G54"/>
    <mergeCell ref="D53:E54"/>
    <mergeCell ref="C4:D4"/>
    <mergeCell ref="D9:E10"/>
    <mergeCell ref="F9:G10"/>
    <mergeCell ref="F23:G24"/>
    <mergeCell ref="D23:E24"/>
  </mergeCells>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sheetPr>
  <dimension ref="A2:K46"/>
  <sheetViews>
    <sheetView showGridLines="0" zoomScale="115" zoomScaleNormal="115" zoomScalePageLayoutView="115" workbookViewId="0">
      <selection activeCell="E21" sqref="E21"/>
    </sheetView>
  </sheetViews>
  <sheetFormatPr baseColWidth="10" defaultColWidth="8.83203125" defaultRowHeight="15" x14ac:dyDescent="0.2"/>
  <cols>
    <col min="1" max="1" width="3.6640625" style="16" customWidth="1"/>
    <col min="2" max="2" width="15.5" style="16" customWidth="1"/>
    <col min="3" max="3" width="11" style="16" customWidth="1"/>
    <col min="4" max="4" width="2" style="16" customWidth="1"/>
    <col min="5" max="6" width="12.83203125" style="16" customWidth="1"/>
    <col min="7" max="7" width="8.33203125" style="16" bestFit="1" customWidth="1"/>
    <col min="8" max="8" width="16.6640625" style="16" customWidth="1"/>
    <col min="9" max="16384" width="8.83203125" style="16"/>
  </cols>
  <sheetData>
    <row r="2" spans="1:8" ht="36" customHeight="1" x14ac:dyDescent="0.2">
      <c r="A2" s="122">
        <v>1</v>
      </c>
      <c r="B2" s="901" t="s">
        <v>317</v>
      </c>
      <c r="C2" s="901"/>
      <c r="D2" s="901"/>
      <c r="E2" s="901"/>
      <c r="F2" s="901"/>
    </row>
    <row r="4" spans="1:8" ht="16" thickBot="1" x14ac:dyDescent="0.25"/>
    <row r="5" spans="1:8" ht="16" thickBot="1" x14ac:dyDescent="0.25">
      <c r="B5" s="904" t="s">
        <v>187</v>
      </c>
      <c r="C5" s="905"/>
      <c r="D5" s="519"/>
      <c r="E5" s="520">
        <f>'PART II'!E11</f>
        <v>0</v>
      </c>
      <c r="F5" s="520">
        <f>'PART II'!H11</f>
        <v>0</v>
      </c>
      <c r="G5" s="519"/>
      <c r="H5" s="521" t="s">
        <v>186</v>
      </c>
    </row>
    <row r="6" spans="1:8" x14ac:dyDescent="0.2">
      <c r="B6" s="902" t="s">
        <v>142</v>
      </c>
      <c r="C6" s="903"/>
      <c r="D6" s="903"/>
      <c r="E6" s="36">
        <f>'PART II'!E13</f>
        <v>0</v>
      </c>
      <c r="F6" s="36">
        <f>'PART II'!H13</f>
        <v>0</v>
      </c>
      <c r="G6" s="37" t="str">
        <f>IFERROR(SIGN((F6-E6)/E6),"NA")</f>
        <v>NA</v>
      </c>
      <c r="H6" s="448" t="str">
        <f>IFERROR((F6-E6)/E6,"NA")</f>
        <v>NA</v>
      </c>
    </row>
    <row r="7" spans="1:8" x14ac:dyDescent="0.2">
      <c r="B7" s="906" t="s">
        <v>185</v>
      </c>
      <c r="C7" s="907"/>
      <c r="D7" s="907"/>
      <c r="E7" s="38">
        <f>'PART II'!E15</f>
        <v>0</v>
      </c>
      <c r="F7" s="393">
        <f>'PART II'!H15</f>
        <v>0</v>
      </c>
      <c r="G7" s="392" t="str">
        <f>IFERROR(SIGN((F7-E7)/E7),"NA")</f>
        <v>NA</v>
      </c>
      <c r="H7" s="449" t="str">
        <f t="shared" ref="H7:H10" si="0">IFERROR((F7-E7)/E7,"NA")</f>
        <v>NA</v>
      </c>
    </row>
    <row r="8" spans="1:8" x14ac:dyDescent="0.2">
      <c r="B8" s="902" t="s">
        <v>177</v>
      </c>
      <c r="C8" s="903"/>
      <c r="D8" s="903"/>
      <c r="E8" s="39">
        <f>E6-E7</f>
        <v>0</v>
      </c>
      <c r="F8" s="39">
        <f>F6-F7</f>
        <v>0</v>
      </c>
      <c r="G8" s="451" t="str">
        <f t="shared" ref="G8:G15" si="1">IFERROR(SIGN((F8-E8)/E8),"NA")</f>
        <v>NA</v>
      </c>
      <c r="H8" s="448" t="str">
        <f t="shared" si="0"/>
        <v>NA</v>
      </c>
    </row>
    <row r="9" spans="1:8" x14ac:dyDescent="0.2">
      <c r="B9" s="906" t="s">
        <v>178</v>
      </c>
      <c r="C9" s="907"/>
      <c r="D9" s="907"/>
      <c r="E9" s="393">
        <f>'PART II'!E17</f>
        <v>0</v>
      </c>
      <c r="F9" s="393">
        <f>'PART II'!H17</f>
        <v>0</v>
      </c>
      <c r="G9" s="392" t="str">
        <f t="shared" si="1"/>
        <v>NA</v>
      </c>
      <c r="H9" s="449" t="str">
        <f t="shared" si="0"/>
        <v>NA</v>
      </c>
    </row>
    <row r="10" spans="1:8" x14ac:dyDescent="0.2">
      <c r="B10" s="902" t="s">
        <v>179</v>
      </c>
      <c r="C10" s="903"/>
      <c r="D10" s="903"/>
      <c r="E10" s="39">
        <f>E8-E9</f>
        <v>0</v>
      </c>
      <c r="F10" s="39">
        <f>F8-F9</f>
        <v>0</v>
      </c>
      <c r="G10" s="451" t="str">
        <f t="shared" si="1"/>
        <v>NA</v>
      </c>
      <c r="H10" s="448" t="str">
        <f t="shared" si="0"/>
        <v>NA</v>
      </c>
    </row>
    <row r="11" spans="1:8" x14ac:dyDescent="0.2">
      <c r="B11" s="906" t="s">
        <v>180</v>
      </c>
      <c r="C11" s="907"/>
      <c r="D11" s="907"/>
      <c r="E11" s="38">
        <f>'PART II'!E19</f>
        <v>0</v>
      </c>
      <c r="F11" s="393">
        <f>'PART II'!H19</f>
        <v>0</v>
      </c>
      <c r="G11" s="392" t="str">
        <f t="shared" si="1"/>
        <v>NA</v>
      </c>
      <c r="H11" s="449" t="str">
        <f>IFERROR((F11-E11)/E11,"NA")</f>
        <v>NA</v>
      </c>
    </row>
    <row r="12" spans="1:8" x14ac:dyDescent="0.2">
      <c r="B12" s="902" t="s">
        <v>181</v>
      </c>
      <c r="C12" s="903"/>
      <c r="D12" s="903"/>
      <c r="E12" s="39">
        <f>E10-E11</f>
        <v>0</v>
      </c>
      <c r="F12" s="39">
        <f>F10-F11</f>
        <v>0</v>
      </c>
      <c r="G12" s="451" t="str">
        <f t="shared" si="1"/>
        <v>NA</v>
      </c>
      <c r="H12" s="452" t="str">
        <f>IFERROR((F12-E12)/E12,"NA")</f>
        <v>NA</v>
      </c>
    </row>
    <row r="13" spans="1:8" x14ac:dyDescent="0.2">
      <c r="B13" s="906" t="s">
        <v>146</v>
      </c>
      <c r="C13" s="907"/>
      <c r="D13" s="907"/>
      <c r="E13" s="38">
        <f>'PART II'!E23</f>
        <v>0</v>
      </c>
      <c r="F13" s="38">
        <f>'PART II'!H23</f>
        <v>0</v>
      </c>
      <c r="G13" s="392" t="str">
        <f t="shared" si="1"/>
        <v>NA</v>
      </c>
      <c r="H13" s="449" t="str">
        <f t="shared" ref="H13:H15" si="2">IFERROR((F13-E13)/E13,"NA")</f>
        <v>NA</v>
      </c>
    </row>
    <row r="14" spans="1:8" x14ac:dyDescent="0.2">
      <c r="B14" s="902" t="s">
        <v>188</v>
      </c>
      <c r="C14" s="903"/>
      <c r="D14" s="903"/>
      <c r="E14" s="39">
        <f>'PART II'!E21</f>
        <v>0</v>
      </c>
      <c r="F14" s="39">
        <f>'PART II'!H21</f>
        <v>0</v>
      </c>
      <c r="G14" s="451" t="str">
        <f t="shared" si="1"/>
        <v>NA</v>
      </c>
      <c r="H14" s="452" t="str">
        <f t="shared" si="2"/>
        <v>NA</v>
      </c>
    </row>
    <row r="15" spans="1:8" ht="16" thickBot="1" x14ac:dyDescent="0.25">
      <c r="B15" s="908" t="s">
        <v>169</v>
      </c>
      <c r="C15" s="909"/>
      <c r="D15" s="909"/>
      <c r="E15" s="40">
        <f>E12-E13+E14</f>
        <v>0</v>
      </c>
      <c r="F15" s="394">
        <f>F12-F13+F14</f>
        <v>0</v>
      </c>
      <c r="G15" s="395" t="str">
        <f t="shared" si="1"/>
        <v>NA</v>
      </c>
      <c r="H15" s="450" t="str">
        <f t="shared" si="2"/>
        <v>NA</v>
      </c>
    </row>
    <row r="17" spans="2:11" ht="16" thickBot="1" x14ac:dyDescent="0.25"/>
    <row r="18" spans="2:11" ht="16" thickBot="1" x14ac:dyDescent="0.25">
      <c r="B18" s="910" t="s">
        <v>189</v>
      </c>
      <c r="C18" s="911"/>
      <c r="D18" s="911"/>
      <c r="E18" s="516">
        <f>E5</f>
        <v>0</v>
      </c>
      <c r="F18" s="516">
        <f>F5</f>
        <v>0</v>
      </c>
      <c r="G18" s="517"/>
      <c r="H18" s="518" t="s">
        <v>186</v>
      </c>
    </row>
    <row r="19" spans="2:11" x14ac:dyDescent="0.2">
      <c r="B19" s="912" t="s">
        <v>194</v>
      </c>
      <c r="C19" s="913"/>
      <c r="D19" s="913"/>
      <c r="E19" s="37"/>
      <c r="F19" s="37"/>
      <c r="G19" s="37"/>
      <c r="H19" s="41"/>
    </row>
    <row r="20" spans="2:11" x14ac:dyDescent="0.2">
      <c r="B20" s="897" t="s">
        <v>336</v>
      </c>
      <c r="C20" s="898"/>
      <c r="D20" s="898"/>
      <c r="E20" s="42">
        <f>'PART II'!E30</f>
        <v>0</v>
      </c>
      <c r="F20" s="42">
        <f>'PART II'!H30</f>
        <v>0</v>
      </c>
      <c r="G20" s="453" t="str">
        <f t="shared" ref="G20:G25" si="3">IFERROR(SIGN((F20-E20)/E20),"NA")</f>
        <v>NA</v>
      </c>
      <c r="H20" s="454" t="str">
        <f t="shared" ref="H20:H25" si="4">IFERROR((F20-E20)/E20,"NA")</f>
        <v>NA</v>
      </c>
    </row>
    <row r="21" spans="2:11" x14ac:dyDescent="0.2">
      <c r="B21" s="895" t="s">
        <v>149</v>
      </c>
      <c r="C21" s="896"/>
      <c r="D21" s="896"/>
      <c r="E21" s="44">
        <f>'PART II'!E32</f>
        <v>0</v>
      </c>
      <c r="F21" s="44">
        <f>'PART II'!H32</f>
        <v>0</v>
      </c>
      <c r="G21" s="396" t="str">
        <f t="shared" si="3"/>
        <v>NA</v>
      </c>
      <c r="H21" s="399" t="str">
        <f t="shared" si="4"/>
        <v>NA</v>
      </c>
    </row>
    <row r="22" spans="2:11" x14ac:dyDescent="0.2">
      <c r="B22" s="897" t="s">
        <v>150</v>
      </c>
      <c r="C22" s="898"/>
      <c r="D22" s="898"/>
      <c r="E22" s="45">
        <f>'PART II'!E34</f>
        <v>0</v>
      </c>
      <c r="F22" s="45">
        <f>'PART II'!H34</f>
        <v>0</v>
      </c>
      <c r="G22" s="453" t="str">
        <f t="shared" si="3"/>
        <v>NA</v>
      </c>
      <c r="H22" s="454" t="str">
        <f t="shared" si="4"/>
        <v>NA</v>
      </c>
    </row>
    <row r="23" spans="2:11" x14ac:dyDescent="0.2">
      <c r="B23" s="895" t="s">
        <v>151</v>
      </c>
      <c r="C23" s="896"/>
      <c r="D23" s="896"/>
      <c r="E23" s="44">
        <f>'PART II'!E36</f>
        <v>0</v>
      </c>
      <c r="F23" s="44">
        <f>'PART II'!H36</f>
        <v>0</v>
      </c>
      <c r="G23" s="396" t="str">
        <f t="shared" si="3"/>
        <v>NA</v>
      </c>
      <c r="H23" s="399" t="str">
        <f t="shared" si="4"/>
        <v>NA</v>
      </c>
    </row>
    <row r="24" spans="2:11" x14ac:dyDescent="0.2">
      <c r="B24" s="897" t="s">
        <v>190</v>
      </c>
      <c r="C24" s="898"/>
      <c r="D24" s="898"/>
      <c r="E24" s="45">
        <f>SUM(E20:E23)</f>
        <v>0</v>
      </c>
      <c r="F24" s="45">
        <f>SUM(F20:F23)</f>
        <v>0</v>
      </c>
      <c r="G24" s="453" t="str">
        <f t="shared" si="3"/>
        <v>NA</v>
      </c>
      <c r="H24" s="454" t="str">
        <f t="shared" si="4"/>
        <v>NA</v>
      </c>
      <c r="K24" s="54"/>
    </row>
    <row r="25" spans="2:11" x14ac:dyDescent="0.2">
      <c r="B25" s="895" t="s">
        <v>191</v>
      </c>
      <c r="C25" s="896"/>
      <c r="D25" s="896"/>
      <c r="E25" s="44">
        <f>'PART II'!E40</f>
        <v>0</v>
      </c>
      <c r="F25" s="44">
        <f>'PART II'!H40</f>
        <v>0</v>
      </c>
      <c r="G25" s="396" t="str">
        <f t="shared" si="3"/>
        <v>NA</v>
      </c>
      <c r="H25" s="399" t="str">
        <f t="shared" si="4"/>
        <v>NA</v>
      </c>
      <c r="J25" s="54"/>
    </row>
    <row r="26" spans="2:11" x14ac:dyDescent="0.2">
      <c r="B26" s="897" t="s">
        <v>153</v>
      </c>
      <c r="C26" s="898"/>
      <c r="D26" s="898"/>
      <c r="E26" s="45">
        <f>'PART II'!E42</f>
        <v>0</v>
      </c>
      <c r="F26" s="45">
        <f>'PART II'!H42</f>
        <v>0</v>
      </c>
      <c r="G26" s="453" t="str">
        <f>IFERROR(SIGN((F26-E26)/E26),"NA")</f>
        <v>NA</v>
      </c>
      <c r="H26" s="454" t="str">
        <f>IFERROR((F26-E26)/E26,"NA")</f>
        <v>NA</v>
      </c>
    </row>
    <row r="27" spans="2:11" x14ac:dyDescent="0.2">
      <c r="B27" s="895" t="s">
        <v>154</v>
      </c>
      <c r="C27" s="896"/>
      <c r="D27" s="896"/>
      <c r="E27" s="44">
        <f>'PART II'!E44</f>
        <v>0</v>
      </c>
      <c r="F27" s="44">
        <f>'PART II'!H44</f>
        <v>0</v>
      </c>
      <c r="G27" s="396" t="str">
        <f t="shared" ref="G27:G29" si="5">IFERROR(SIGN((F27-E27)/E27),"NA")</f>
        <v>NA</v>
      </c>
      <c r="H27" s="399" t="str">
        <f t="shared" ref="H27:H29" si="6">IFERROR((F27-E27)/E27,"NA")</f>
        <v>NA</v>
      </c>
    </row>
    <row r="28" spans="2:11" x14ac:dyDescent="0.2">
      <c r="B28" s="897" t="s">
        <v>192</v>
      </c>
      <c r="C28" s="898"/>
      <c r="D28" s="898"/>
      <c r="E28" s="45">
        <f>'PART II'!E46</f>
        <v>0</v>
      </c>
      <c r="F28" s="45">
        <f>'PART II'!H46</f>
        <v>0</v>
      </c>
      <c r="G28" s="453" t="str">
        <f t="shared" si="5"/>
        <v>NA</v>
      </c>
      <c r="H28" s="454" t="str">
        <f t="shared" si="6"/>
        <v>NA</v>
      </c>
    </row>
    <row r="29" spans="2:11" ht="15.75" customHeight="1" x14ac:dyDescent="0.2">
      <c r="B29" s="895" t="s">
        <v>193</v>
      </c>
      <c r="C29" s="896"/>
      <c r="D29" s="896"/>
      <c r="E29" s="44">
        <f>SUM(E24:E28)</f>
        <v>0</v>
      </c>
      <c r="F29" s="44">
        <f>SUM(F24:F28)</f>
        <v>0</v>
      </c>
      <c r="G29" s="396" t="str">
        <f t="shared" si="5"/>
        <v>NA</v>
      </c>
      <c r="H29" s="399" t="str">
        <f t="shared" si="6"/>
        <v>NA</v>
      </c>
    </row>
    <row r="30" spans="2:11" x14ac:dyDescent="0.2">
      <c r="B30" s="897"/>
      <c r="C30" s="898"/>
      <c r="D30" s="898"/>
      <c r="E30" s="45"/>
      <c r="F30" s="45"/>
      <c r="G30" s="43"/>
      <c r="H30" s="398"/>
    </row>
    <row r="31" spans="2:11" x14ac:dyDescent="0.2">
      <c r="B31" s="899" t="s">
        <v>195</v>
      </c>
      <c r="C31" s="900"/>
      <c r="D31" s="900"/>
      <c r="E31" s="44"/>
      <c r="F31" s="44"/>
      <c r="G31" s="396"/>
      <c r="H31" s="399"/>
    </row>
    <row r="32" spans="2:11" x14ac:dyDescent="0.2">
      <c r="B32" s="897" t="s">
        <v>158</v>
      </c>
      <c r="C32" s="898"/>
      <c r="D32" s="898"/>
      <c r="E32" s="45">
        <f>'PART II'!E50</f>
        <v>0</v>
      </c>
      <c r="F32" s="45">
        <f>'PART II'!H50</f>
        <v>0</v>
      </c>
      <c r="G32" s="453" t="str">
        <f>IFERROR(SIGN((F32-E32)/E32),"NA")</f>
        <v>NA</v>
      </c>
      <c r="H32" s="454" t="str">
        <f t="shared" ref="H32:H37" si="7">IFERROR((F32-E32)/E32,"NA")</f>
        <v>NA</v>
      </c>
    </row>
    <row r="33" spans="2:11" x14ac:dyDescent="0.2">
      <c r="B33" s="895" t="s">
        <v>159</v>
      </c>
      <c r="C33" s="896"/>
      <c r="D33" s="896"/>
      <c r="E33" s="44">
        <f>'PART II'!E52</f>
        <v>0</v>
      </c>
      <c r="F33" s="44">
        <f>'PART II'!H52</f>
        <v>0</v>
      </c>
      <c r="G33" s="396" t="str">
        <f>IFERROR(SIGN((F33-E33)/E33),"NA")</f>
        <v>NA</v>
      </c>
      <c r="H33" s="399" t="str">
        <f t="shared" si="7"/>
        <v>NA</v>
      </c>
    </row>
    <row r="34" spans="2:11" x14ac:dyDescent="0.2">
      <c r="B34" s="897" t="s">
        <v>286</v>
      </c>
      <c r="C34" s="898"/>
      <c r="D34" s="898"/>
      <c r="E34" s="45">
        <f>SUM(E32:E33)</f>
        <v>0</v>
      </c>
      <c r="F34" s="45">
        <f>SUM(F32:F33)</f>
        <v>0</v>
      </c>
      <c r="G34" s="453" t="str">
        <f t="shared" ref="G34:G37" si="8">IFERROR(SIGN((F34-E34)/E34),"NA")</f>
        <v>NA</v>
      </c>
      <c r="H34" s="454" t="str">
        <f t="shared" si="7"/>
        <v>NA</v>
      </c>
    </row>
    <row r="35" spans="2:11" x14ac:dyDescent="0.2">
      <c r="B35" s="895" t="s">
        <v>196</v>
      </c>
      <c r="C35" s="896"/>
      <c r="D35" s="896"/>
      <c r="E35" s="44">
        <f>'PART II'!E56</f>
        <v>0</v>
      </c>
      <c r="F35" s="44">
        <f>'PART II'!H56</f>
        <v>0</v>
      </c>
      <c r="G35" s="396" t="str">
        <f t="shared" si="8"/>
        <v>NA</v>
      </c>
      <c r="H35" s="399" t="str">
        <f t="shared" si="7"/>
        <v>NA</v>
      </c>
    </row>
    <row r="36" spans="2:11" x14ac:dyDescent="0.2">
      <c r="B36" s="897" t="s">
        <v>197</v>
      </c>
      <c r="C36" s="898"/>
      <c r="D36" s="898"/>
      <c r="E36" s="45">
        <f>'PART II'!E58</f>
        <v>0</v>
      </c>
      <c r="F36" s="45">
        <f>'PART II'!H58</f>
        <v>0</v>
      </c>
      <c r="G36" s="453" t="str">
        <f t="shared" si="8"/>
        <v>NA</v>
      </c>
      <c r="H36" s="454" t="str">
        <f t="shared" si="7"/>
        <v>NA</v>
      </c>
    </row>
    <row r="37" spans="2:11" x14ac:dyDescent="0.2">
      <c r="B37" s="895" t="s">
        <v>198</v>
      </c>
      <c r="C37" s="896"/>
      <c r="D37" s="896"/>
      <c r="E37" s="44">
        <f>SUM(E34:E36)</f>
        <v>0</v>
      </c>
      <c r="F37" s="44">
        <f>SUM(F34:F36)</f>
        <v>0</v>
      </c>
      <c r="G37" s="396" t="str">
        <f t="shared" si="8"/>
        <v>NA</v>
      </c>
      <c r="H37" s="399" t="str">
        <f t="shared" si="7"/>
        <v>NA</v>
      </c>
      <c r="J37" s="54"/>
    </row>
    <row r="38" spans="2:11" x14ac:dyDescent="0.2">
      <c r="B38" s="897"/>
      <c r="C38" s="898"/>
      <c r="D38" s="898"/>
      <c r="E38" s="45"/>
      <c r="F38" s="45"/>
      <c r="G38" s="43"/>
      <c r="H38" s="398"/>
    </row>
    <row r="39" spans="2:11" x14ac:dyDescent="0.2">
      <c r="B39" s="899" t="s">
        <v>199</v>
      </c>
      <c r="C39" s="900"/>
      <c r="D39" s="900"/>
      <c r="E39" s="44"/>
      <c r="F39" s="44"/>
      <c r="G39" s="396"/>
      <c r="H39" s="399"/>
      <c r="K39" s="54"/>
    </row>
    <row r="40" spans="2:11" x14ac:dyDescent="0.2">
      <c r="B40" s="897" t="s">
        <v>164</v>
      </c>
      <c r="C40" s="898"/>
      <c r="D40" s="898"/>
      <c r="E40" s="45">
        <f>'PART II'!E62</f>
        <v>0</v>
      </c>
      <c r="F40" s="45">
        <f>'PART II'!H62</f>
        <v>0</v>
      </c>
      <c r="G40" s="43" t="str">
        <f>IFERROR(SIGN((F40-E40)/E40),"NA")</f>
        <v>NA</v>
      </c>
      <c r="H40" s="398" t="str">
        <f>IFERROR((F40-E40)/E40,"NA")</f>
        <v>NA</v>
      </c>
    </row>
    <row r="41" spans="2:11" x14ac:dyDescent="0.2">
      <c r="B41" s="895" t="s">
        <v>165</v>
      </c>
      <c r="C41" s="896"/>
      <c r="D41" s="896"/>
      <c r="E41" s="44">
        <f>'PART II'!E64</f>
        <v>0</v>
      </c>
      <c r="F41" s="44">
        <f>'PART II'!H64</f>
        <v>0</v>
      </c>
      <c r="G41" s="396" t="str">
        <f t="shared" ref="G41:G44" si="9">IFERROR(SIGN((F41-E41)/E41),"NA")</f>
        <v>NA</v>
      </c>
      <c r="H41" s="399" t="str">
        <f t="shared" ref="H41:H44" si="10">IFERROR((F41-E41)/E41,"NA")</f>
        <v>NA</v>
      </c>
    </row>
    <row r="42" spans="2:11" x14ac:dyDescent="0.2">
      <c r="B42" s="897" t="s">
        <v>166</v>
      </c>
      <c r="C42" s="898"/>
      <c r="D42" s="898"/>
      <c r="E42" s="45">
        <f>'PART II'!E66</f>
        <v>0</v>
      </c>
      <c r="F42" s="45">
        <f>'PART II'!H66</f>
        <v>0</v>
      </c>
      <c r="G42" s="43" t="str">
        <f t="shared" si="9"/>
        <v>NA</v>
      </c>
      <c r="H42" s="398" t="str">
        <f t="shared" si="10"/>
        <v>NA</v>
      </c>
    </row>
    <row r="43" spans="2:11" x14ac:dyDescent="0.2">
      <c r="B43" s="895" t="s">
        <v>167</v>
      </c>
      <c r="C43" s="896"/>
      <c r="D43" s="896"/>
      <c r="E43" s="44">
        <f>'PART II'!E68</f>
        <v>0</v>
      </c>
      <c r="F43" s="44">
        <f>'PART II'!H68</f>
        <v>0</v>
      </c>
      <c r="G43" s="396" t="str">
        <f t="shared" si="9"/>
        <v>NA</v>
      </c>
      <c r="H43" s="399" t="str">
        <f t="shared" si="10"/>
        <v>NA</v>
      </c>
    </row>
    <row r="44" spans="2:11" x14ac:dyDescent="0.2">
      <c r="B44" s="897" t="s">
        <v>200</v>
      </c>
      <c r="C44" s="898"/>
      <c r="D44" s="898"/>
      <c r="E44" s="45">
        <f>SUM(E40:E43)</f>
        <v>0</v>
      </c>
      <c r="F44" s="45">
        <f>SUM(F40:F43)</f>
        <v>0</v>
      </c>
      <c r="G44" s="43" t="str">
        <f t="shared" si="9"/>
        <v>NA</v>
      </c>
      <c r="H44" s="398" t="str">
        <f t="shared" si="10"/>
        <v>NA</v>
      </c>
    </row>
    <row r="45" spans="2:11" x14ac:dyDescent="0.2">
      <c r="B45" s="895"/>
      <c r="C45" s="896"/>
      <c r="D45" s="896"/>
      <c r="E45" s="44"/>
      <c r="F45" s="44"/>
      <c r="G45" s="396"/>
      <c r="H45" s="399"/>
    </row>
    <row r="46" spans="2:11" ht="16" thickBot="1" x14ac:dyDescent="0.25">
      <c r="B46" s="893" t="s">
        <v>201</v>
      </c>
      <c r="C46" s="894"/>
      <c r="D46" s="894"/>
      <c r="E46" s="46">
        <f>E37+E44</f>
        <v>0</v>
      </c>
      <c r="F46" s="46">
        <f>F37+F44</f>
        <v>0</v>
      </c>
      <c r="G46" s="397" t="str">
        <f>IFERROR(SIGN((F46-E46)/E46),"NA")</f>
        <v>NA</v>
      </c>
      <c r="H46" s="400" t="str">
        <f>IFERROR((F46-E46)/E46,"NA")</f>
        <v>NA</v>
      </c>
    </row>
  </sheetData>
  <sheetProtection sheet="1" objects="1" scenarios="1" formatColumns="0" formatRows="0" deleteColumns="0" deleteRows="0"/>
  <mergeCells count="41">
    <mergeCell ref="B14:D14"/>
    <mergeCell ref="B15:D15"/>
    <mergeCell ref="B18:D18"/>
    <mergeCell ref="B19:D19"/>
    <mergeCell ref="B20:D20"/>
    <mergeCell ref="B5:C5"/>
    <mergeCell ref="B11:D11"/>
    <mergeCell ref="B12:D12"/>
    <mergeCell ref="B13:D13"/>
    <mergeCell ref="B6:D6"/>
    <mergeCell ref="B7:D7"/>
    <mergeCell ref="B8:D8"/>
    <mergeCell ref="B9:D9"/>
    <mergeCell ref="B2:F2"/>
    <mergeCell ref="B21:D21"/>
    <mergeCell ref="B34:D34"/>
    <mergeCell ref="B23:D23"/>
    <mergeCell ref="B24:D24"/>
    <mergeCell ref="B25:D25"/>
    <mergeCell ref="B26:D26"/>
    <mergeCell ref="B27:D27"/>
    <mergeCell ref="B28:D28"/>
    <mergeCell ref="B29:D29"/>
    <mergeCell ref="B30:D30"/>
    <mergeCell ref="B31:D31"/>
    <mergeCell ref="B32:D32"/>
    <mergeCell ref="B33:D33"/>
    <mergeCell ref="B22:D22"/>
    <mergeCell ref="B10:D10"/>
    <mergeCell ref="B46:D46"/>
    <mergeCell ref="B35:D35"/>
    <mergeCell ref="B36:D36"/>
    <mergeCell ref="B37:D37"/>
    <mergeCell ref="B38:D38"/>
    <mergeCell ref="B39:D39"/>
    <mergeCell ref="B40:D40"/>
    <mergeCell ref="B41:D41"/>
    <mergeCell ref="B42:D42"/>
    <mergeCell ref="B43:D43"/>
    <mergeCell ref="B44:D44"/>
    <mergeCell ref="B45:D45"/>
  </mergeCells>
  <phoneticPr fontId="60" type="noConversion"/>
  <conditionalFormatting sqref="G6:G15">
    <cfRule type="iconSet" priority="2">
      <iconSet iconSet="3Arrows" showValue="0">
        <cfvo type="percent" val="0"/>
        <cfvo type="percent" val="33"/>
        <cfvo type="percent" val="67"/>
      </iconSet>
    </cfRule>
  </conditionalFormatting>
  <conditionalFormatting sqref="G20:G46">
    <cfRule type="iconSet" priority="1">
      <iconSet iconSet="3Arrows" showValue="0">
        <cfvo type="percent" val="0"/>
        <cfvo type="percent" val="33"/>
        <cfvo type="percent" val="67"/>
      </iconSet>
    </cfRule>
  </conditionalFormatting>
  <pageMargins left="0.7" right="0.7" top="0.75" bottom="0.75" header="0.3" footer="0.3"/>
  <pageSetup orientation="portrait"/>
  <ignoredErrors>
    <ignoredError sqref="E9:F11" formula="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2:F20"/>
  <sheetViews>
    <sheetView showGridLines="0" workbookViewId="0">
      <selection activeCell="H20" sqref="H20"/>
    </sheetView>
  </sheetViews>
  <sheetFormatPr baseColWidth="10" defaultColWidth="8.83203125" defaultRowHeight="15" x14ac:dyDescent="0.2"/>
  <cols>
    <col min="1" max="1" width="8.83203125" style="16"/>
    <col min="2" max="2" width="37.33203125" style="16" bestFit="1" customWidth="1"/>
    <col min="3" max="4" width="10.33203125" style="16" customWidth="1"/>
    <col min="5" max="16384" width="8.83203125" style="16"/>
  </cols>
  <sheetData>
    <row r="2" spans="1:6" x14ac:dyDescent="0.2">
      <c r="A2" s="122">
        <v>1</v>
      </c>
      <c r="B2" s="926" t="s">
        <v>312</v>
      </c>
      <c r="C2" s="926"/>
      <c r="D2" s="926"/>
      <c r="E2" s="926"/>
      <c r="F2" s="926"/>
    </row>
    <row r="4" spans="1:6" ht="16" thickBot="1" x14ac:dyDescent="0.25"/>
    <row r="5" spans="1:6" ht="17" thickBot="1" x14ac:dyDescent="0.25">
      <c r="B5" s="500" t="str">
        <f>'PART II'!B75</f>
        <v>Your Firm's Name</v>
      </c>
      <c r="C5" s="927"/>
      <c r="D5" s="928"/>
    </row>
    <row r="6" spans="1:6" x14ac:dyDescent="0.2">
      <c r="B6" s="49" t="s">
        <v>208</v>
      </c>
      <c r="C6" s="920">
        <f>'PART II'!E77-'PART II'!E87</f>
        <v>0</v>
      </c>
      <c r="D6" s="921"/>
    </row>
    <row r="7" spans="1:6" x14ac:dyDescent="0.2">
      <c r="B7" s="50" t="s">
        <v>204</v>
      </c>
      <c r="C7" s="922">
        <f>'PART II'!E79*5</f>
        <v>0</v>
      </c>
      <c r="D7" s="923"/>
    </row>
    <row r="8" spans="1:6" x14ac:dyDescent="0.2">
      <c r="B8" s="49" t="s">
        <v>205</v>
      </c>
      <c r="C8" s="920" t="e">
        <f>('PART II'!E85/'PART II'!E81)*'PART II'!E79</f>
        <v>#DIV/0!</v>
      </c>
      <c r="D8" s="921"/>
    </row>
    <row r="9" spans="1:6" x14ac:dyDescent="0.2">
      <c r="B9" s="50" t="s">
        <v>206</v>
      </c>
      <c r="C9" s="924">
        <f>'PART II'!E83*'PART II'!E85</f>
        <v>0</v>
      </c>
      <c r="D9" s="925"/>
    </row>
    <row r="10" spans="1:6" ht="17" thickBot="1" x14ac:dyDescent="0.25">
      <c r="B10" s="51" t="s">
        <v>207</v>
      </c>
      <c r="C10" s="914" t="e">
        <f>(C6+C7+C8+C9)/4</f>
        <v>#DIV/0!</v>
      </c>
      <c r="D10" s="915"/>
    </row>
    <row r="11" spans="1:6" ht="13.5" customHeight="1" x14ac:dyDescent="0.2">
      <c r="B11" s="47"/>
      <c r="C11" s="916"/>
      <c r="D11" s="916"/>
    </row>
    <row r="12" spans="1:6" x14ac:dyDescent="0.2">
      <c r="B12" s="47"/>
      <c r="C12" s="916"/>
      <c r="D12" s="916"/>
    </row>
    <row r="13" spans="1:6" x14ac:dyDescent="0.2">
      <c r="B13" s="48"/>
      <c r="C13" s="917"/>
      <c r="D13" s="916"/>
    </row>
    <row r="14" spans="1:6" ht="16" thickBot="1" x14ac:dyDescent="0.25">
      <c r="B14" s="47"/>
      <c r="C14" s="916"/>
      <c r="D14" s="916"/>
    </row>
    <row r="15" spans="1:6" ht="17" thickBot="1" x14ac:dyDescent="0.25">
      <c r="B15" s="500" t="str">
        <f>'PART II'!B91</f>
        <v>Rival Firm's Name</v>
      </c>
      <c r="C15" s="918"/>
      <c r="D15" s="919"/>
    </row>
    <row r="16" spans="1:6" x14ac:dyDescent="0.2">
      <c r="B16" s="49" t="s">
        <v>208</v>
      </c>
      <c r="C16" s="920">
        <f>'PART II'!E93-'PART II'!E103</f>
        <v>0</v>
      </c>
      <c r="D16" s="921"/>
    </row>
    <row r="17" spans="2:4" x14ac:dyDescent="0.2">
      <c r="B17" s="50" t="s">
        <v>204</v>
      </c>
      <c r="C17" s="922">
        <f>'PART II'!E95*5</f>
        <v>0</v>
      </c>
      <c r="D17" s="923"/>
    </row>
    <row r="18" spans="2:4" x14ac:dyDescent="0.2">
      <c r="B18" s="49" t="s">
        <v>205</v>
      </c>
      <c r="C18" s="920" t="e">
        <f>('PART II'!E101/'PART II'!E97)*'PART II'!E95</f>
        <v>#DIV/0!</v>
      </c>
      <c r="D18" s="921"/>
    </row>
    <row r="19" spans="2:4" x14ac:dyDescent="0.2">
      <c r="B19" s="50" t="s">
        <v>206</v>
      </c>
      <c r="C19" s="924">
        <f>'PART II'!E99*'PART II'!E101</f>
        <v>0</v>
      </c>
      <c r="D19" s="925"/>
    </row>
    <row r="20" spans="2:4" ht="17" thickBot="1" x14ac:dyDescent="0.25">
      <c r="B20" s="51" t="s">
        <v>207</v>
      </c>
      <c r="C20" s="914" t="e">
        <f>(C16+C17+C18+C19)/4</f>
        <v>#DIV/0!</v>
      </c>
      <c r="D20" s="915"/>
    </row>
  </sheetData>
  <sheetProtection sheet="1" objects="1" scenarios="1" formatColumns="0" formatRows="0"/>
  <mergeCells count="17">
    <mergeCell ref="C8:D8"/>
    <mergeCell ref="C9:D9"/>
    <mergeCell ref="C10:D10"/>
    <mergeCell ref="B2:F2"/>
    <mergeCell ref="C19:D19"/>
    <mergeCell ref="C5:D5"/>
    <mergeCell ref="C6:D6"/>
    <mergeCell ref="C7:D7"/>
    <mergeCell ref="C20:D20"/>
    <mergeCell ref="C11:D11"/>
    <mergeCell ref="C12:D12"/>
    <mergeCell ref="C13:D13"/>
    <mergeCell ref="C14:D14"/>
    <mergeCell ref="C15:D15"/>
    <mergeCell ref="C16:D16"/>
    <mergeCell ref="C17:D17"/>
    <mergeCell ref="C18:D18"/>
  </mergeCells>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sheetPr>
  <dimension ref="A2:Q25"/>
  <sheetViews>
    <sheetView showGridLines="0" workbookViewId="0">
      <selection activeCell="Q20" sqref="Q20"/>
    </sheetView>
  </sheetViews>
  <sheetFormatPr baseColWidth="10" defaultColWidth="8.83203125" defaultRowHeight="15" x14ac:dyDescent="0.2"/>
  <cols>
    <col min="1" max="2" width="8.83203125" style="334"/>
    <col min="3" max="3" width="12.33203125" style="334" customWidth="1"/>
    <col min="4" max="4" width="9.5" style="334" bestFit="1" customWidth="1"/>
    <col min="5" max="5" width="7.5" style="334" customWidth="1"/>
    <col min="6" max="6" width="8.5" style="334" customWidth="1"/>
    <col min="7" max="7" width="4.5" style="334" bestFit="1" customWidth="1"/>
    <col min="8" max="8" width="9.5" style="334" bestFit="1" customWidth="1"/>
    <col min="9" max="9" width="8.5" style="334" customWidth="1"/>
    <col min="10" max="10" width="9.6640625" style="334" customWidth="1"/>
    <col min="11" max="16384" width="8.83203125" style="334"/>
  </cols>
  <sheetData>
    <row r="2" spans="1:17" x14ac:dyDescent="0.2">
      <c r="A2" s="122">
        <v>1</v>
      </c>
      <c r="B2" s="926" t="s">
        <v>280</v>
      </c>
      <c r="C2" s="926"/>
      <c r="D2" s="926"/>
      <c r="E2" s="926"/>
      <c r="F2" s="926"/>
    </row>
    <row r="5" spans="1:17" ht="16" thickBot="1" x14ac:dyDescent="0.25"/>
    <row r="6" spans="1:17" x14ac:dyDescent="0.2">
      <c r="C6" s="511"/>
      <c r="D6" s="929" t="s">
        <v>217</v>
      </c>
      <c r="E6" s="929"/>
      <c r="F6" s="929"/>
      <c r="G6" s="512"/>
      <c r="H6" s="929" t="s">
        <v>218</v>
      </c>
      <c r="I6" s="929"/>
      <c r="J6" s="930"/>
    </row>
    <row r="7" spans="1:17" x14ac:dyDescent="0.2">
      <c r="C7" s="61"/>
      <c r="D7" s="62" t="s">
        <v>339</v>
      </c>
      <c r="E7" s="62" t="s">
        <v>338</v>
      </c>
      <c r="F7" s="62" t="s">
        <v>340</v>
      </c>
      <c r="G7" s="62"/>
      <c r="H7" s="62" t="s">
        <v>339</v>
      </c>
      <c r="I7" s="62" t="s">
        <v>338</v>
      </c>
      <c r="J7" s="63" t="s">
        <v>340</v>
      </c>
    </row>
    <row r="8" spans="1:17" x14ac:dyDescent="0.2">
      <c r="C8" s="64" t="s">
        <v>179</v>
      </c>
      <c r="D8" s="65">
        <f>'PART II'!D115</f>
        <v>0</v>
      </c>
      <c r="E8" s="65">
        <f>'PART II'!F115</f>
        <v>0</v>
      </c>
      <c r="F8" s="65">
        <f>'PART II'!H115</f>
        <v>0</v>
      </c>
      <c r="G8" s="65"/>
      <c r="H8" s="65">
        <f>'PART II'!D115</f>
        <v>0</v>
      </c>
      <c r="I8" s="65">
        <f>'PART II'!F115</f>
        <v>0</v>
      </c>
      <c r="J8" s="66">
        <f>'PART II'!H115</f>
        <v>0</v>
      </c>
    </row>
    <row r="9" spans="1:17" x14ac:dyDescent="0.2">
      <c r="C9" s="67" t="s">
        <v>145</v>
      </c>
      <c r="D9" s="68">
        <v>0</v>
      </c>
      <c r="E9" s="68">
        <v>0</v>
      </c>
      <c r="F9" s="68">
        <v>0</v>
      </c>
      <c r="G9" s="68"/>
      <c r="H9" s="68">
        <f>'PART II'!$F$121*'PART II'!$F$119</f>
        <v>0</v>
      </c>
      <c r="I9" s="68">
        <f>'PART II'!$F$121*'PART II'!$F$119</f>
        <v>0</v>
      </c>
      <c r="J9" s="69">
        <f>'PART II'!$F$121*'PART II'!$F$119</f>
        <v>0</v>
      </c>
    </row>
    <row r="10" spans="1:17" x14ac:dyDescent="0.2">
      <c r="C10" s="64" t="s">
        <v>181</v>
      </c>
      <c r="D10" s="70">
        <f t="shared" ref="D10:J10" si="0">D8-D9</f>
        <v>0</v>
      </c>
      <c r="E10" s="70">
        <f t="shared" si="0"/>
        <v>0</v>
      </c>
      <c r="F10" s="70">
        <f t="shared" si="0"/>
        <v>0</v>
      </c>
      <c r="G10" s="70"/>
      <c r="H10" s="70">
        <f t="shared" si="0"/>
        <v>0</v>
      </c>
      <c r="I10" s="70">
        <f t="shared" si="0"/>
        <v>0</v>
      </c>
      <c r="J10" s="71">
        <f t="shared" si="0"/>
        <v>0</v>
      </c>
    </row>
    <row r="11" spans="1:17" x14ac:dyDescent="0.2">
      <c r="C11" s="67" t="s">
        <v>219</v>
      </c>
      <c r="D11" s="72">
        <f>'PART II'!$F$123*D10</f>
        <v>0</v>
      </c>
      <c r="E11" s="72">
        <f>'PART II'!$F$123*E10</f>
        <v>0</v>
      </c>
      <c r="F11" s="72">
        <f>'PART II'!$F$123*F10</f>
        <v>0</v>
      </c>
      <c r="G11" s="72"/>
      <c r="H11" s="72">
        <f>'PART II'!$F$123*H10</f>
        <v>0</v>
      </c>
      <c r="I11" s="72">
        <f>'PART II'!$F$123*I10</f>
        <v>0</v>
      </c>
      <c r="J11" s="73">
        <f>'PART II'!$F$123*J10</f>
        <v>0</v>
      </c>
    </row>
    <row r="12" spans="1:17" x14ac:dyDescent="0.2">
      <c r="C12" s="74" t="s">
        <v>220</v>
      </c>
      <c r="D12" s="75">
        <f t="shared" ref="D12:J12" si="1">D10-D11</f>
        <v>0</v>
      </c>
      <c r="E12" s="75">
        <f t="shared" si="1"/>
        <v>0</v>
      </c>
      <c r="F12" s="75">
        <f t="shared" si="1"/>
        <v>0</v>
      </c>
      <c r="G12" s="75"/>
      <c r="H12" s="75">
        <f t="shared" si="1"/>
        <v>0</v>
      </c>
      <c r="I12" s="75">
        <f t="shared" si="1"/>
        <v>0</v>
      </c>
      <c r="J12" s="76">
        <f t="shared" si="1"/>
        <v>0</v>
      </c>
    </row>
    <row r="13" spans="1:17" x14ac:dyDescent="0.2">
      <c r="C13" s="77" t="s">
        <v>221</v>
      </c>
      <c r="D13" s="78" t="e">
        <f>'PART II'!$F$125+'PART II'!$F$127</f>
        <v>#DIV/0!</v>
      </c>
      <c r="E13" s="78" t="e">
        <f>'PART II'!$F$125+'PART II'!$F$127</f>
        <v>#DIV/0!</v>
      </c>
      <c r="F13" s="78" t="e">
        <f>'PART II'!$F$125+'PART II'!$F$127</f>
        <v>#DIV/0!</v>
      </c>
      <c r="G13" s="78"/>
      <c r="H13" s="78">
        <f>'PART II'!$F$125</f>
        <v>0</v>
      </c>
      <c r="I13" s="78">
        <f>'PART II'!$F$125</f>
        <v>0</v>
      </c>
      <c r="J13" s="79">
        <f>'PART II'!$F$125</f>
        <v>0</v>
      </c>
    </row>
    <row r="14" spans="1:17" ht="16" thickBot="1" x14ac:dyDescent="0.25">
      <c r="C14" s="80" t="s">
        <v>172</v>
      </c>
      <c r="D14" s="87" t="e">
        <f t="shared" ref="D14:J14" si="2">D12/D13</f>
        <v>#DIV/0!</v>
      </c>
      <c r="E14" s="87" t="e">
        <f t="shared" si="2"/>
        <v>#DIV/0!</v>
      </c>
      <c r="F14" s="87" t="e">
        <f t="shared" si="2"/>
        <v>#DIV/0!</v>
      </c>
      <c r="G14" s="87"/>
      <c r="H14" s="87" t="e">
        <f t="shared" si="2"/>
        <v>#DIV/0!</v>
      </c>
      <c r="I14" s="87" t="e">
        <f t="shared" si="2"/>
        <v>#DIV/0!</v>
      </c>
      <c r="J14" s="88" t="e">
        <f t="shared" si="2"/>
        <v>#DIV/0!</v>
      </c>
    </row>
    <row r="15" spans="1:17" ht="16" x14ac:dyDescent="0.2">
      <c r="C15" s="335"/>
      <c r="D15" s="335"/>
      <c r="E15" s="335"/>
      <c r="F15" s="335"/>
      <c r="G15" s="335"/>
      <c r="H15" s="52"/>
      <c r="I15" s="53"/>
      <c r="J15" s="53"/>
      <c r="M15" s="542" t="s">
        <v>370</v>
      </c>
      <c r="N15" s="543"/>
      <c r="O15" s="543"/>
      <c r="P15" s="543"/>
      <c r="Q15" s="544">
        <f>'PART II'!F119</f>
        <v>0</v>
      </c>
    </row>
    <row r="16" spans="1:17" ht="16" thickBot="1" x14ac:dyDescent="0.25">
      <c r="M16" s="545" t="s">
        <v>210</v>
      </c>
      <c r="N16" s="546"/>
      <c r="O16" s="546"/>
      <c r="P16" s="546"/>
      <c r="Q16" s="547">
        <f>'PART II'!F121</f>
        <v>0</v>
      </c>
    </row>
    <row r="17" spans="3:17" x14ac:dyDescent="0.2">
      <c r="C17" s="513" t="s">
        <v>223</v>
      </c>
      <c r="D17" s="514">
        <f>'PART II'!F133</f>
        <v>0</v>
      </c>
      <c r="E17" s="514" t="s">
        <v>224</v>
      </c>
      <c r="F17" s="515">
        <f>'PART II'!F135</f>
        <v>0</v>
      </c>
      <c r="G17" s="54"/>
      <c r="M17" s="548" t="s">
        <v>211</v>
      </c>
      <c r="N17" s="92"/>
      <c r="O17" s="92"/>
      <c r="P17" s="92"/>
      <c r="Q17" s="549">
        <f>'PART II'!F123</f>
        <v>0</v>
      </c>
    </row>
    <row r="18" spans="3:17" x14ac:dyDescent="0.2">
      <c r="C18" s="81"/>
      <c r="D18" s="62" t="s">
        <v>339</v>
      </c>
      <c r="E18" s="62" t="s">
        <v>338</v>
      </c>
      <c r="F18" s="63" t="s">
        <v>340</v>
      </c>
      <c r="G18" s="55"/>
      <c r="M18" s="545" t="s">
        <v>170</v>
      </c>
      <c r="N18" s="546"/>
      <c r="O18" s="546"/>
      <c r="P18" s="546"/>
      <c r="Q18" s="532">
        <f>'PART II'!F125</f>
        <v>0</v>
      </c>
    </row>
    <row r="19" spans="3:17" x14ac:dyDescent="0.2">
      <c r="C19" s="82" t="s">
        <v>179</v>
      </c>
      <c r="D19" s="65">
        <f>'PART II'!D115</f>
        <v>0</v>
      </c>
      <c r="E19" s="65">
        <f>'PART II'!F115</f>
        <v>0</v>
      </c>
      <c r="F19" s="66">
        <f>'PART II'!H115</f>
        <v>0</v>
      </c>
      <c r="G19" s="56"/>
      <c r="M19" s="548" t="s">
        <v>371</v>
      </c>
      <c r="N19" s="92"/>
      <c r="O19" s="92"/>
      <c r="P19" s="92"/>
      <c r="Q19" s="553" t="str">
        <f>IFERROR('PART II'!F127,"NA")</f>
        <v>NA</v>
      </c>
    </row>
    <row r="20" spans="3:17" ht="16" thickBot="1" x14ac:dyDescent="0.25">
      <c r="C20" s="83" t="s">
        <v>145</v>
      </c>
      <c r="D20" s="68">
        <f>('PART II'!$F$121*'PART II'!$F$119)*$F$17</f>
        <v>0</v>
      </c>
      <c r="E20" s="68">
        <f>('PART II'!$F$121*'PART II'!$F$119)*$F$17</f>
        <v>0</v>
      </c>
      <c r="F20" s="69">
        <f>('PART II'!$F$121*'PART II'!$F$119)*$F$17</f>
        <v>0</v>
      </c>
      <c r="G20" s="57"/>
      <c r="M20" s="550" t="s">
        <v>171</v>
      </c>
      <c r="N20" s="551"/>
      <c r="O20" s="551"/>
      <c r="P20" s="551"/>
      <c r="Q20" s="552">
        <f>'PART II'!F129</f>
        <v>0</v>
      </c>
    </row>
    <row r="21" spans="3:17" x14ac:dyDescent="0.2">
      <c r="C21" s="82" t="s">
        <v>181</v>
      </c>
      <c r="D21" s="84">
        <f t="shared" ref="D21:F21" si="3">D19-D20</f>
        <v>0</v>
      </c>
      <c r="E21" s="84">
        <f t="shared" si="3"/>
        <v>0</v>
      </c>
      <c r="F21" s="85">
        <f t="shared" si="3"/>
        <v>0</v>
      </c>
      <c r="G21" s="58"/>
    </row>
    <row r="22" spans="3:17" x14ac:dyDescent="0.2">
      <c r="C22" s="83" t="s">
        <v>219</v>
      </c>
      <c r="D22" s="72">
        <f>'PART II'!$F$123*D21</f>
        <v>0</v>
      </c>
      <c r="E22" s="72">
        <f>'PART II'!$F$123*E21</f>
        <v>0</v>
      </c>
      <c r="F22" s="73">
        <f>'PART II'!$F$123*F21</f>
        <v>0</v>
      </c>
      <c r="G22" s="58"/>
    </row>
    <row r="23" spans="3:17" x14ac:dyDescent="0.2">
      <c r="C23" s="82" t="s">
        <v>220</v>
      </c>
      <c r="D23" s="84">
        <f t="shared" ref="D23:F23" si="4">D21-D22</f>
        <v>0</v>
      </c>
      <c r="E23" s="84">
        <f t="shared" si="4"/>
        <v>0</v>
      </c>
      <c r="F23" s="85">
        <f t="shared" si="4"/>
        <v>0</v>
      </c>
      <c r="G23" s="58"/>
    </row>
    <row r="24" spans="3:17" x14ac:dyDescent="0.2">
      <c r="C24" s="83" t="s">
        <v>221</v>
      </c>
      <c r="D24" s="68" t="e">
        <f>'PART II'!$F$125+('PART II'!$F$127)*$D$17</f>
        <v>#DIV/0!</v>
      </c>
      <c r="E24" s="68" t="e">
        <f>'PART II'!$F$125+('PART II'!$F$127)*$D$17</f>
        <v>#DIV/0!</v>
      </c>
      <c r="F24" s="69" t="e">
        <f>'PART II'!$F$125+('PART II'!$F$127)*$D$17</f>
        <v>#DIV/0!</v>
      </c>
      <c r="G24" s="57"/>
    </row>
    <row r="25" spans="3:17" ht="16" thickBot="1" x14ac:dyDescent="0.25">
      <c r="C25" s="86" t="s">
        <v>172</v>
      </c>
      <c r="D25" s="89" t="e">
        <f t="shared" ref="D25:F25" si="5">D23/D24</f>
        <v>#DIV/0!</v>
      </c>
      <c r="E25" s="89" t="e">
        <f t="shared" si="5"/>
        <v>#DIV/0!</v>
      </c>
      <c r="F25" s="90" t="e">
        <f t="shared" si="5"/>
        <v>#DIV/0!</v>
      </c>
      <c r="G25" s="59"/>
    </row>
  </sheetData>
  <sheetProtection sheet="1" objects="1" scenarios="1" formatColumns="0" formatRows="0"/>
  <mergeCells count="3">
    <mergeCell ref="D6:F6"/>
    <mergeCell ref="H6:J6"/>
    <mergeCell ref="B2:F2"/>
  </mergeCells>
  <pageMargins left="0.7" right="0.7" top="0.75" bottom="0.75" header="0.3" footer="0.3"/>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G16"/>
  <sheetViews>
    <sheetView showGridLines="0" workbookViewId="0">
      <selection activeCell="I13" sqref="I13"/>
    </sheetView>
  </sheetViews>
  <sheetFormatPr baseColWidth="10" defaultRowHeight="15" x14ac:dyDescent="0.2"/>
  <cols>
    <col min="3" max="3" width="14" customWidth="1"/>
    <col min="4" max="4" width="18.5" customWidth="1"/>
    <col min="5" max="5" width="12.83203125" customWidth="1"/>
    <col min="6" max="6" width="15.6640625" customWidth="1"/>
    <col min="7" max="7" width="18.6640625" bestFit="1" customWidth="1"/>
  </cols>
  <sheetData>
    <row r="3" spans="2:7" x14ac:dyDescent="0.2">
      <c r="B3" s="926" t="s">
        <v>378</v>
      </c>
      <c r="C3" s="926"/>
      <c r="D3" s="926"/>
      <c r="E3" s="926"/>
      <c r="F3" s="926"/>
    </row>
    <row r="8" spans="2:7" ht="27" customHeight="1" thickBot="1" x14ac:dyDescent="0.25"/>
    <row r="9" spans="2:7" ht="23" customHeight="1" x14ac:dyDescent="0.2">
      <c r="B9" s="609"/>
      <c r="C9" s="931" t="s">
        <v>374</v>
      </c>
      <c r="D9" s="932"/>
      <c r="E9" s="933"/>
      <c r="F9" s="931" t="s">
        <v>148</v>
      </c>
      <c r="G9" s="934"/>
    </row>
    <row r="10" spans="2:7" x14ac:dyDescent="0.2">
      <c r="B10" s="935" t="s">
        <v>377</v>
      </c>
      <c r="C10" s="937">
        <v>1</v>
      </c>
      <c r="D10" s="937">
        <v>2</v>
      </c>
      <c r="E10" s="937">
        <v>3</v>
      </c>
      <c r="F10" s="937">
        <v>4</v>
      </c>
      <c r="G10" s="939">
        <v>5</v>
      </c>
    </row>
    <row r="11" spans="2:7" x14ac:dyDescent="0.2">
      <c r="B11" s="936"/>
      <c r="C11" s="938"/>
      <c r="D11" s="938"/>
      <c r="E11" s="938"/>
      <c r="F11" s="938"/>
      <c r="G11" s="940"/>
    </row>
    <row r="12" spans="2:7" ht="34" customHeight="1" x14ac:dyDescent="0.2">
      <c r="B12" s="608" t="s">
        <v>375</v>
      </c>
      <c r="C12" s="611" t="s">
        <v>380</v>
      </c>
      <c r="D12" s="611" t="s">
        <v>381</v>
      </c>
      <c r="E12" s="611" t="s">
        <v>376</v>
      </c>
      <c r="F12" s="611" t="s">
        <v>379</v>
      </c>
      <c r="G12" s="610" t="s">
        <v>382</v>
      </c>
    </row>
    <row r="13" spans="2:7" x14ac:dyDescent="0.2">
      <c r="B13" s="598"/>
      <c r="C13" s="595"/>
      <c r="D13" s="595"/>
      <c r="E13" s="595"/>
      <c r="F13" s="595"/>
      <c r="G13" s="599"/>
    </row>
    <row r="14" spans="2:7" x14ac:dyDescent="0.2">
      <c r="B14" s="600">
        <f>'Projected Statements'!D4</f>
        <v>0</v>
      </c>
      <c r="C14" s="596">
        <f>'Projected Statements'!D14</f>
        <v>0</v>
      </c>
      <c r="D14" s="597">
        <f>'PART II'!G217</f>
        <v>0</v>
      </c>
      <c r="E14" s="596">
        <f>C14-D14</f>
        <v>0</v>
      </c>
      <c r="F14" s="596">
        <f>'Financial Statements'!F41</f>
        <v>0</v>
      </c>
      <c r="G14" s="601">
        <f>E14+F14</f>
        <v>0</v>
      </c>
    </row>
    <row r="15" spans="2:7" x14ac:dyDescent="0.2">
      <c r="B15" s="602">
        <f>'Projected Statements'!E4</f>
        <v>0</v>
      </c>
      <c r="C15" s="593">
        <f>'Projected Statements'!E14</f>
        <v>0</v>
      </c>
      <c r="D15" s="594">
        <f>'PART II'!J217</f>
        <v>0</v>
      </c>
      <c r="E15" s="593">
        <f t="shared" ref="E15:E16" si="0">C15-D15</f>
        <v>0</v>
      </c>
      <c r="F15" s="593">
        <f>'Projected Statements'!D40</f>
        <v>0</v>
      </c>
      <c r="G15" s="603">
        <f t="shared" ref="G15:G16" si="1">E15+F15</f>
        <v>0</v>
      </c>
    </row>
    <row r="16" spans="2:7" ht="16" thickBot="1" x14ac:dyDescent="0.25">
      <c r="B16" s="604">
        <f>'Projected Statements'!F4</f>
        <v>0</v>
      </c>
      <c r="C16" s="605">
        <f>'Projected Statements'!F14</f>
        <v>0</v>
      </c>
      <c r="D16" s="606">
        <f>'PART II'!M217</f>
        <v>0</v>
      </c>
      <c r="E16" s="605">
        <f t="shared" si="0"/>
        <v>0</v>
      </c>
      <c r="F16" s="605">
        <f>'Projected Statements'!E40</f>
        <v>0</v>
      </c>
      <c r="G16" s="607">
        <f t="shared" si="1"/>
        <v>0</v>
      </c>
    </row>
  </sheetData>
  <sheetProtection sheet="1" objects="1" scenarios="1"/>
  <mergeCells count="9">
    <mergeCell ref="C9:E9"/>
    <mergeCell ref="F9:G9"/>
    <mergeCell ref="B3:F3"/>
    <mergeCell ref="B10:B11"/>
    <mergeCell ref="C10:C11"/>
    <mergeCell ref="D10:D11"/>
    <mergeCell ref="E10:E11"/>
    <mergeCell ref="F10:F11"/>
    <mergeCell ref="G10:G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pageSetUpPr autoPageBreaks="0"/>
  </sheetPr>
  <dimension ref="A2:J45"/>
  <sheetViews>
    <sheetView showGridLines="0" topLeftCell="C16" workbookViewId="0">
      <selection activeCell="H16" sqref="H16"/>
    </sheetView>
  </sheetViews>
  <sheetFormatPr baseColWidth="10" defaultColWidth="8.83203125" defaultRowHeight="15" x14ac:dyDescent="0.2"/>
  <cols>
    <col min="1" max="1" width="8.83203125" style="16"/>
    <col min="2" max="2" width="26" style="16" customWidth="1"/>
    <col min="3" max="3" width="11.5" style="16" customWidth="1"/>
    <col min="4" max="6" width="12.83203125" style="16" customWidth="1"/>
    <col min="7" max="10" width="10.6640625" style="16" bestFit="1" customWidth="1"/>
    <col min="11" max="16384" width="8.83203125" style="16"/>
  </cols>
  <sheetData>
    <row r="2" spans="1:6" ht="35.25" customHeight="1" x14ac:dyDescent="0.2">
      <c r="A2" s="343">
        <v>1</v>
      </c>
      <c r="B2" s="943" t="s">
        <v>314</v>
      </c>
      <c r="C2" s="943"/>
      <c r="D2" s="943"/>
      <c r="E2" s="943"/>
      <c r="F2" s="943"/>
    </row>
    <row r="3" spans="1:6" ht="16" thickBot="1" x14ac:dyDescent="0.25"/>
    <row r="4" spans="1:6" ht="16" thickBot="1" x14ac:dyDescent="0.25">
      <c r="B4" s="904" t="s">
        <v>230</v>
      </c>
      <c r="C4" s="905"/>
      <c r="D4" s="508">
        <f>'PART II'!G152</f>
        <v>0</v>
      </c>
      <c r="E4" s="508">
        <f>'PART II'!J152</f>
        <v>0</v>
      </c>
      <c r="F4" s="509">
        <f>'PART II'!M152</f>
        <v>0</v>
      </c>
    </row>
    <row r="5" spans="1:6" x14ac:dyDescent="0.2">
      <c r="B5" s="952" t="s">
        <v>142</v>
      </c>
      <c r="C5" s="953"/>
      <c r="D5" s="317">
        <f>'Financial Statements'!F6*(1+'PART II'!G154)</f>
        <v>0</v>
      </c>
      <c r="E5" s="317">
        <f>D5*(1+'PART II'!J154)</f>
        <v>0</v>
      </c>
      <c r="F5" s="318">
        <f>E5*(1+'PART II'!M154)</f>
        <v>0</v>
      </c>
    </row>
    <row r="6" spans="1:6" x14ac:dyDescent="0.2">
      <c r="B6" s="897" t="s">
        <v>185</v>
      </c>
      <c r="C6" s="898"/>
      <c r="D6" s="422">
        <f>D5*('PART II'!G156)</f>
        <v>0</v>
      </c>
      <c r="E6" s="422">
        <f>E5*('PART II'!J156)</f>
        <v>0</v>
      </c>
      <c r="F6" s="423">
        <f>F5*('PART II'!M156)</f>
        <v>0</v>
      </c>
    </row>
    <row r="7" spans="1:6" x14ac:dyDescent="0.2">
      <c r="B7" s="895" t="s">
        <v>177</v>
      </c>
      <c r="C7" s="896"/>
      <c r="D7" s="424">
        <f>D5-D6</f>
        <v>0</v>
      </c>
      <c r="E7" s="424">
        <f t="shared" ref="E7:F7" si="0">E5-E6</f>
        <v>0</v>
      </c>
      <c r="F7" s="425">
        <f t="shared" si="0"/>
        <v>0</v>
      </c>
    </row>
    <row r="8" spans="1:6" x14ac:dyDescent="0.2">
      <c r="B8" s="897" t="s">
        <v>178</v>
      </c>
      <c r="C8" s="898"/>
      <c r="D8" s="422">
        <f>D5*('PART II'!G158)</f>
        <v>0</v>
      </c>
      <c r="E8" s="422">
        <f>E5*('PART II'!J158)</f>
        <v>0</v>
      </c>
      <c r="F8" s="423">
        <f>F5*('PART II'!M158)</f>
        <v>0</v>
      </c>
    </row>
    <row r="9" spans="1:6" x14ac:dyDescent="0.2">
      <c r="B9" s="895" t="s">
        <v>179</v>
      </c>
      <c r="C9" s="896"/>
      <c r="D9" s="424">
        <f>D7-D8</f>
        <v>0</v>
      </c>
      <c r="E9" s="424">
        <f t="shared" ref="E9:F9" si="1">E7-E8</f>
        <v>0</v>
      </c>
      <c r="F9" s="425">
        <f t="shared" si="1"/>
        <v>0</v>
      </c>
    </row>
    <row r="10" spans="1:6" x14ac:dyDescent="0.2">
      <c r="B10" s="897" t="s">
        <v>180</v>
      </c>
      <c r="C10" s="898"/>
      <c r="D10" s="422">
        <f>'PART II'!G160+'Financial Statements'!F11</f>
        <v>0</v>
      </c>
      <c r="E10" s="422">
        <f>'PART II'!J160+D10</f>
        <v>0</v>
      </c>
      <c r="F10" s="423">
        <f>'PART II'!M160+E10</f>
        <v>0</v>
      </c>
    </row>
    <row r="11" spans="1:6" x14ac:dyDescent="0.2">
      <c r="B11" s="895" t="s">
        <v>181</v>
      </c>
      <c r="C11" s="896"/>
      <c r="D11" s="424">
        <f>D9-D10</f>
        <v>0</v>
      </c>
      <c r="E11" s="424">
        <f t="shared" ref="E11:F11" si="2">E9-E10</f>
        <v>0</v>
      </c>
      <c r="F11" s="425">
        <f t="shared" si="2"/>
        <v>0</v>
      </c>
    </row>
    <row r="12" spans="1:6" x14ac:dyDescent="0.2">
      <c r="B12" s="897" t="s">
        <v>146</v>
      </c>
      <c r="C12" s="898"/>
      <c r="D12" s="422">
        <f>D11*('PART II'!G162)</f>
        <v>0</v>
      </c>
      <c r="E12" s="422">
        <f>E11*('PART II'!J162)</f>
        <v>0</v>
      </c>
      <c r="F12" s="423">
        <f>F11*('PART II'!M162)</f>
        <v>0</v>
      </c>
    </row>
    <row r="13" spans="1:6" x14ac:dyDescent="0.2">
      <c r="B13" s="895" t="s">
        <v>188</v>
      </c>
      <c r="C13" s="896"/>
      <c r="D13" s="424">
        <f>'PART II'!G164</f>
        <v>0</v>
      </c>
      <c r="E13" s="424">
        <f>'PART II'!J164</f>
        <v>0</v>
      </c>
      <c r="F13" s="425">
        <f>'PART II'!M164</f>
        <v>0</v>
      </c>
    </row>
    <row r="14" spans="1:6" ht="16" thickBot="1" x14ac:dyDescent="0.25">
      <c r="B14" s="954" t="s">
        <v>169</v>
      </c>
      <c r="C14" s="955"/>
      <c r="D14" s="426">
        <f>D11-(D12+D13)</f>
        <v>0</v>
      </c>
      <c r="E14" s="426">
        <f t="shared" ref="E14:F14" si="3">E11-(E12+E13)</f>
        <v>0</v>
      </c>
      <c r="F14" s="427">
        <f t="shared" si="3"/>
        <v>0</v>
      </c>
    </row>
    <row r="16" spans="1:6" ht="16" thickBot="1" x14ac:dyDescent="0.25"/>
    <row r="17" spans="2:10" x14ac:dyDescent="0.2">
      <c r="B17" s="941" t="s">
        <v>231</v>
      </c>
      <c r="C17" s="942"/>
      <c r="D17" s="510">
        <f>D4</f>
        <v>0</v>
      </c>
      <c r="E17" s="510">
        <f t="shared" ref="E17:F17" si="4">E4</f>
        <v>0</v>
      </c>
      <c r="F17" s="510">
        <f t="shared" si="4"/>
        <v>0</v>
      </c>
    </row>
    <row r="18" spans="2:10" x14ac:dyDescent="0.2">
      <c r="B18" s="950" t="s">
        <v>194</v>
      </c>
      <c r="C18" s="951"/>
      <c r="D18" s="94"/>
      <c r="E18" s="95"/>
      <c r="F18" s="319"/>
    </row>
    <row r="19" spans="2:10" x14ac:dyDescent="0.2">
      <c r="B19" s="948" t="s">
        <v>236</v>
      </c>
      <c r="C19" s="949"/>
      <c r="D19" s="96">
        <f>'PART II'!G181</f>
        <v>0</v>
      </c>
      <c r="E19" s="96">
        <f>'PART II'!J181</f>
        <v>0</v>
      </c>
      <c r="F19" s="320">
        <f>'PART II'!M181</f>
        <v>0</v>
      </c>
      <c r="H19" s="93"/>
      <c r="I19" s="93"/>
      <c r="J19" s="93"/>
    </row>
    <row r="20" spans="2:10" x14ac:dyDescent="0.2">
      <c r="B20" s="946" t="s">
        <v>149</v>
      </c>
      <c r="C20" s="947"/>
      <c r="D20" s="429">
        <f>'PART II'!G183*D5</f>
        <v>0</v>
      </c>
      <c r="E20" s="429">
        <f>'PART II'!J183*E5</f>
        <v>0</v>
      </c>
      <c r="F20" s="430">
        <f>'PART II'!M183*F5</f>
        <v>0</v>
      </c>
      <c r="G20" s="92"/>
    </row>
    <row r="21" spans="2:10" x14ac:dyDescent="0.2">
      <c r="B21" s="948" t="s">
        <v>150</v>
      </c>
      <c r="C21" s="949"/>
      <c r="D21" s="431">
        <f>'PART II'!G185*D5</f>
        <v>0</v>
      </c>
      <c r="E21" s="431">
        <f>'PART II'!J185*E5</f>
        <v>0</v>
      </c>
      <c r="F21" s="432">
        <f>'PART II'!M185*F5</f>
        <v>0</v>
      </c>
      <c r="G21" s="92"/>
    </row>
    <row r="22" spans="2:10" x14ac:dyDescent="0.2">
      <c r="B22" s="946" t="s">
        <v>151</v>
      </c>
      <c r="C22" s="947"/>
      <c r="D22" s="429">
        <f>'PART II'!G187*D5</f>
        <v>0</v>
      </c>
      <c r="E22" s="429">
        <f>'PART II'!J187*E5</f>
        <v>0</v>
      </c>
      <c r="F22" s="430">
        <f>'PART II'!M187*F5</f>
        <v>0</v>
      </c>
      <c r="G22" s="92"/>
    </row>
    <row r="23" spans="2:10" x14ac:dyDescent="0.2">
      <c r="B23" s="948" t="s">
        <v>190</v>
      </c>
      <c r="C23" s="949"/>
      <c r="D23" s="433">
        <f>SUM(D19:D22)</f>
        <v>0</v>
      </c>
      <c r="E23" s="431">
        <f>SUM(E19:E22)</f>
        <v>0</v>
      </c>
      <c r="F23" s="432">
        <f>SUM(F19:F22)</f>
        <v>0</v>
      </c>
      <c r="G23" s="92"/>
    </row>
    <row r="24" spans="2:10" x14ac:dyDescent="0.2">
      <c r="B24" s="946" t="s">
        <v>191</v>
      </c>
      <c r="C24" s="947"/>
      <c r="D24" s="429">
        <f>'PART II'!G189+'Financial Statements'!F25</f>
        <v>0</v>
      </c>
      <c r="E24" s="429">
        <f>'PART II'!J189+D24</f>
        <v>0</v>
      </c>
      <c r="F24" s="430">
        <f>'PART II'!M189+E24</f>
        <v>0</v>
      </c>
      <c r="G24" s="92"/>
    </row>
    <row r="25" spans="2:10" x14ac:dyDescent="0.2">
      <c r="B25" s="948" t="s">
        <v>153</v>
      </c>
      <c r="C25" s="949"/>
      <c r="D25" s="431">
        <f>'PART II'!G191+'Financial Statements'!F26</f>
        <v>0</v>
      </c>
      <c r="E25" s="431">
        <f>'PART II'!J191+D25</f>
        <v>0</v>
      </c>
      <c r="F25" s="432">
        <f>'PART II'!M191+E25</f>
        <v>0</v>
      </c>
      <c r="G25" s="92"/>
    </row>
    <row r="26" spans="2:10" x14ac:dyDescent="0.2">
      <c r="B26" s="946" t="s">
        <v>154</v>
      </c>
      <c r="C26" s="947"/>
      <c r="D26" s="429">
        <f>'PART II'!G193+'Financial Statements'!F27</f>
        <v>0</v>
      </c>
      <c r="E26" s="429">
        <f>'PART II'!J193+D26</f>
        <v>0</v>
      </c>
      <c r="F26" s="430">
        <f>'PART II'!M193+E26</f>
        <v>0</v>
      </c>
    </row>
    <row r="27" spans="2:10" x14ac:dyDescent="0.2">
      <c r="B27" s="948" t="s">
        <v>192</v>
      </c>
      <c r="C27" s="949"/>
      <c r="D27" s="431">
        <f>'PART II'!G195*D5</f>
        <v>0</v>
      </c>
      <c r="E27" s="431">
        <f>'PART II'!J195*E5</f>
        <v>0</v>
      </c>
      <c r="F27" s="432">
        <f>'PART II'!M195*F5</f>
        <v>0</v>
      </c>
    </row>
    <row r="28" spans="2:10" x14ac:dyDescent="0.2">
      <c r="B28" s="946" t="s">
        <v>193</v>
      </c>
      <c r="C28" s="947"/>
      <c r="D28" s="434">
        <f>SUM(D23:D27)</f>
        <v>0</v>
      </c>
      <c r="E28" s="429">
        <f>SUM(E23:E27)</f>
        <v>0</v>
      </c>
      <c r="F28" s="430">
        <f>SUM(F23:F27)</f>
        <v>0</v>
      </c>
    </row>
    <row r="29" spans="2:10" x14ac:dyDescent="0.2">
      <c r="B29" s="948"/>
      <c r="C29" s="949"/>
      <c r="D29" s="433"/>
      <c r="E29" s="431"/>
      <c r="F29" s="432"/>
    </row>
    <row r="30" spans="2:10" x14ac:dyDescent="0.2">
      <c r="B30" s="950" t="s">
        <v>195</v>
      </c>
      <c r="C30" s="951"/>
      <c r="D30" s="435"/>
      <c r="E30" s="429"/>
      <c r="F30" s="430"/>
    </row>
    <row r="31" spans="2:10" x14ac:dyDescent="0.2">
      <c r="B31" s="948" t="s">
        <v>158</v>
      </c>
      <c r="C31" s="949"/>
      <c r="D31" s="431">
        <f>'PART II'!G199*D5</f>
        <v>0</v>
      </c>
      <c r="E31" s="431">
        <f>'PART II'!J199*E5</f>
        <v>0</v>
      </c>
      <c r="F31" s="432">
        <f>'PART II'!M199*F5</f>
        <v>0</v>
      </c>
      <c r="H31" s="60"/>
    </row>
    <row r="32" spans="2:10" x14ac:dyDescent="0.2">
      <c r="B32" s="946" t="s">
        <v>159</v>
      </c>
      <c r="C32" s="947"/>
      <c r="D32" s="429">
        <f>'PART II'!G201*D5</f>
        <v>0</v>
      </c>
      <c r="E32" s="429">
        <f>'PART II'!J201*E5</f>
        <v>0</v>
      </c>
      <c r="F32" s="430">
        <f>'PART II'!M201*F5</f>
        <v>0</v>
      </c>
    </row>
    <row r="33" spans="2:6" x14ac:dyDescent="0.2">
      <c r="B33" s="948" t="s">
        <v>286</v>
      </c>
      <c r="C33" s="949"/>
      <c r="D33" s="431">
        <f>SUM(D31:D32)</f>
        <v>0</v>
      </c>
      <c r="E33" s="431">
        <f t="shared" ref="E33:F33" si="5">SUM(E31:E32)</f>
        <v>0</v>
      </c>
      <c r="F33" s="432">
        <f t="shared" si="5"/>
        <v>0</v>
      </c>
    </row>
    <row r="34" spans="2:6" x14ac:dyDescent="0.2">
      <c r="B34" s="946" t="s">
        <v>196</v>
      </c>
      <c r="C34" s="947"/>
      <c r="D34" s="429">
        <f>'Financial Statements'!F35+'PART II'!G203</f>
        <v>0</v>
      </c>
      <c r="E34" s="429">
        <f>D34+'PART II'!J203</f>
        <v>0</v>
      </c>
      <c r="F34" s="430">
        <f>E34+'PART II'!M203</f>
        <v>0</v>
      </c>
    </row>
    <row r="35" spans="2:6" x14ac:dyDescent="0.2">
      <c r="B35" s="948" t="s">
        <v>197</v>
      </c>
      <c r="C35" s="949"/>
      <c r="D35" s="431">
        <f>'PART II'!G205*D5</f>
        <v>0</v>
      </c>
      <c r="E35" s="431">
        <f>E5*'PART II'!J205</f>
        <v>0</v>
      </c>
      <c r="F35" s="432">
        <f>F5*'PART II'!M205</f>
        <v>0</v>
      </c>
    </row>
    <row r="36" spans="2:6" x14ac:dyDescent="0.2">
      <c r="B36" s="946" t="s">
        <v>198</v>
      </c>
      <c r="C36" s="947"/>
      <c r="D36" s="429">
        <f>SUM(D33:D35)</f>
        <v>0</v>
      </c>
      <c r="E36" s="429">
        <f t="shared" ref="E36:F36" si="6">SUM(E33:E35)</f>
        <v>0</v>
      </c>
      <c r="F36" s="430">
        <f t="shared" si="6"/>
        <v>0</v>
      </c>
    </row>
    <row r="37" spans="2:6" x14ac:dyDescent="0.2">
      <c r="B37" s="948"/>
      <c r="C37" s="949"/>
      <c r="D37" s="433"/>
      <c r="E37" s="431"/>
      <c r="F37" s="432"/>
    </row>
    <row r="38" spans="2:6" x14ac:dyDescent="0.2">
      <c r="B38" s="950" t="s">
        <v>199</v>
      </c>
      <c r="C38" s="951"/>
      <c r="D38" s="435"/>
      <c r="E38" s="429"/>
      <c r="F38" s="430"/>
    </row>
    <row r="39" spans="2:6" x14ac:dyDescent="0.2">
      <c r="B39" s="948" t="s">
        <v>164</v>
      </c>
      <c r="C39" s="949"/>
      <c r="D39" s="433">
        <f>'PART II'!G209+'Financial Statements'!F40</f>
        <v>0</v>
      </c>
      <c r="E39" s="433">
        <f>'PART II'!J209+D39</f>
        <v>0</v>
      </c>
      <c r="F39" s="436">
        <f>'PART II'!M209+E39</f>
        <v>0</v>
      </c>
    </row>
    <row r="40" spans="2:6" x14ac:dyDescent="0.2">
      <c r="B40" s="946" t="s">
        <v>165</v>
      </c>
      <c r="C40" s="947"/>
      <c r="D40" s="434">
        <f>D14-'PART II'!G217+'Financial Statements'!F41</f>
        <v>0</v>
      </c>
      <c r="E40" s="434">
        <f>E14-'PART II'!J217+D40</f>
        <v>0</v>
      </c>
      <c r="F40" s="437">
        <f>F14-'PART II'!M217+E40</f>
        <v>0</v>
      </c>
    </row>
    <row r="41" spans="2:6" x14ac:dyDescent="0.2">
      <c r="B41" s="948" t="s">
        <v>166</v>
      </c>
      <c r="C41" s="949"/>
      <c r="D41" s="433">
        <f>'PART II'!G211+'Financial Statements'!F42</f>
        <v>0</v>
      </c>
      <c r="E41" s="433">
        <f>D41+'PART II'!J211</f>
        <v>0</v>
      </c>
      <c r="F41" s="436">
        <f>E41+'PART II'!M211</f>
        <v>0</v>
      </c>
    </row>
    <row r="42" spans="2:6" x14ac:dyDescent="0.2">
      <c r="B42" s="946" t="s">
        <v>167</v>
      </c>
      <c r="C42" s="947"/>
      <c r="D42" s="434">
        <f>'PART II'!G213+'Financial Statements'!F43</f>
        <v>0</v>
      </c>
      <c r="E42" s="434">
        <f>'PART II'!J213+D42</f>
        <v>0</v>
      </c>
      <c r="F42" s="437">
        <f>'PART II'!M213+E42</f>
        <v>0</v>
      </c>
    </row>
    <row r="43" spans="2:6" x14ac:dyDescent="0.2">
      <c r="B43" s="948" t="s">
        <v>200</v>
      </c>
      <c r="C43" s="949"/>
      <c r="D43" s="433">
        <f>SUM(D39:D42)</f>
        <v>0</v>
      </c>
      <c r="E43" s="433">
        <f t="shared" ref="E43:F43" si="7">SUM(E39:E42)</f>
        <v>0</v>
      </c>
      <c r="F43" s="436">
        <f t="shared" si="7"/>
        <v>0</v>
      </c>
    </row>
    <row r="44" spans="2:6" x14ac:dyDescent="0.2">
      <c r="B44" s="946"/>
      <c r="C44" s="947"/>
      <c r="D44" s="434"/>
      <c r="E44" s="429"/>
      <c r="F44" s="430"/>
    </row>
    <row r="45" spans="2:6" ht="16" thickBot="1" x14ac:dyDescent="0.25">
      <c r="B45" s="944" t="s">
        <v>201</v>
      </c>
      <c r="C45" s="945"/>
      <c r="D45" s="438">
        <f>D36+D43</f>
        <v>0</v>
      </c>
      <c r="E45" s="438">
        <f t="shared" ref="E45:F45" si="8">E36+E43</f>
        <v>0</v>
      </c>
      <c r="F45" s="439">
        <f t="shared" si="8"/>
        <v>0</v>
      </c>
    </row>
  </sheetData>
  <sheetProtection sheet="1" objects="1" scenarios="1" formatColumns="0" formatRows="0" deleteColumns="0" deleteRows="0"/>
  <mergeCells count="41">
    <mergeCell ref="B14:C14"/>
    <mergeCell ref="B9:C9"/>
    <mergeCell ref="B10:C10"/>
    <mergeCell ref="B11:C11"/>
    <mergeCell ref="B12:C12"/>
    <mergeCell ref="B13:C13"/>
    <mergeCell ref="B4:C4"/>
    <mergeCell ref="B5:C5"/>
    <mergeCell ref="B6:C6"/>
    <mergeCell ref="B7:C7"/>
    <mergeCell ref="B8:C8"/>
    <mergeCell ref="B37:C37"/>
    <mergeCell ref="B38:C38"/>
    <mergeCell ref="B39:C39"/>
    <mergeCell ref="B34:C34"/>
    <mergeCell ref="B35:C35"/>
    <mergeCell ref="B20:C20"/>
    <mergeCell ref="B21:C21"/>
    <mergeCell ref="B22:C22"/>
    <mergeCell ref="B23:C23"/>
    <mergeCell ref="B36:C36"/>
    <mergeCell ref="B24:C24"/>
    <mergeCell ref="B25:C25"/>
    <mergeCell ref="B26:C26"/>
    <mergeCell ref="B27:C27"/>
    <mergeCell ref="B17:C17"/>
    <mergeCell ref="B2:F2"/>
    <mergeCell ref="B45:C45"/>
    <mergeCell ref="B28:C28"/>
    <mergeCell ref="B29:C29"/>
    <mergeCell ref="B30:C30"/>
    <mergeCell ref="B31:C31"/>
    <mergeCell ref="B32:C32"/>
    <mergeCell ref="B33:C33"/>
    <mergeCell ref="B40:C40"/>
    <mergeCell ref="B41:C41"/>
    <mergeCell ref="B42:C42"/>
    <mergeCell ref="B43:C43"/>
    <mergeCell ref="B44:C44"/>
    <mergeCell ref="B18:C18"/>
    <mergeCell ref="B19:C19"/>
  </mergeCells>
  <phoneticPr fontId="60" type="noConversion"/>
  <pageMargins left="0.7" right="0.7" top="0.75" bottom="0.75" header="0.3" footer="0.3"/>
  <pageSetup orientation="portrait" horizontalDpi="4294967293" verticalDpi="4294967293"/>
  <ignoredErrors>
    <ignoredError sqref="D8:F9 D10 E10:F10" formula="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39997558519241921"/>
  </sheetPr>
  <dimension ref="A1:N21"/>
  <sheetViews>
    <sheetView showGridLines="0" workbookViewId="0">
      <selection activeCell="M15" sqref="M15"/>
    </sheetView>
  </sheetViews>
  <sheetFormatPr baseColWidth="10" defaultColWidth="8.83203125" defaultRowHeight="15" x14ac:dyDescent="0.2"/>
  <cols>
    <col min="1" max="2" width="8.83203125" style="334"/>
    <col min="3" max="3" width="30" style="334" bestFit="1" customWidth="1"/>
    <col min="4" max="4" width="12.1640625" style="334" bestFit="1" customWidth="1"/>
    <col min="5" max="5" width="2.83203125" style="334" customWidth="1"/>
    <col min="6" max="6" width="12.1640625" style="334" bestFit="1" customWidth="1"/>
    <col min="7" max="7" width="8.83203125" style="334"/>
    <col min="8" max="8" width="28.1640625" style="334" bestFit="1" customWidth="1"/>
    <col min="9" max="9" width="10.6640625" style="334" bestFit="1" customWidth="1"/>
    <col min="10" max="10" width="2.83203125" style="334" customWidth="1"/>
    <col min="11" max="11" width="10.6640625" style="334" bestFit="1" customWidth="1"/>
    <col min="12" max="12" width="2.83203125" style="334" customWidth="1"/>
    <col min="13" max="13" width="10.6640625" style="334" bestFit="1" customWidth="1"/>
    <col min="14" max="14" width="4.33203125" style="334" customWidth="1"/>
    <col min="15" max="16384" width="8.83203125" style="334"/>
  </cols>
  <sheetData>
    <row r="1" spans="1:14" x14ac:dyDescent="0.2">
      <c r="A1" s="122">
        <v>1</v>
      </c>
      <c r="B1" s="926" t="s">
        <v>309</v>
      </c>
      <c r="C1" s="926"/>
      <c r="D1" s="926"/>
      <c r="E1" s="926"/>
      <c r="F1" s="926"/>
    </row>
    <row r="5" spans="1:14" ht="16" thickBot="1" x14ac:dyDescent="0.25"/>
    <row r="6" spans="1:14" x14ac:dyDescent="0.2">
      <c r="C6" s="501"/>
      <c r="D6" s="956" t="s">
        <v>260</v>
      </c>
      <c r="E6" s="956"/>
      <c r="F6" s="957"/>
      <c r="H6" s="501"/>
      <c r="I6" s="956" t="s">
        <v>265</v>
      </c>
      <c r="J6" s="956"/>
      <c r="K6" s="956"/>
      <c r="L6" s="956"/>
      <c r="M6" s="957"/>
      <c r="N6" s="344"/>
    </row>
    <row r="7" spans="1:14" x14ac:dyDescent="0.2">
      <c r="C7" s="502"/>
      <c r="D7" s="503">
        <f>'Financial Statements'!E5</f>
        <v>0</v>
      </c>
      <c r="E7" s="503"/>
      <c r="F7" s="504">
        <f>'Financial Statements'!F5</f>
        <v>0</v>
      </c>
      <c r="H7" s="502"/>
      <c r="I7" s="505">
        <f>'Projected Statements'!D4</f>
        <v>0</v>
      </c>
      <c r="J7" s="506"/>
      <c r="K7" s="505">
        <f>'Projected Statements'!E4</f>
        <v>0</v>
      </c>
      <c r="L7" s="506"/>
      <c r="M7" s="507">
        <f>'Projected Statements'!F4</f>
        <v>0</v>
      </c>
      <c r="N7" s="345"/>
    </row>
    <row r="8" spans="1:14" x14ac:dyDescent="0.2">
      <c r="C8" s="130" t="s">
        <v>250</v>
      </c>
      <c r="D8" s="131" t="e">
        <f>'Financial Statements'!E24/'Financial Statements'!E34</f>
        <v>#DIV/0!</v>
      </c>
      <c r="E8" s="131"/>
      <c r="F8" s="132" t="e">
        <f>'Financial Statements'!F24/'Financial Statements'!F34</f>
        <v>#DIV/0!</v>
      </c>
      <c r="H8" s="133" t="s">
        <v>250</v>
      </c>
      <c r="I8" s="348" t="e">
        <f>'Projected Statements'!D23/'Projected Statements'!D33</f>
        <v>#DIV/0!</v>
      </c>
      <c r="J8" s="348"/>
      <c r="K8" s="348" t="e">
        <f>'Projected Statements'!E23/'Projected Statements'!E33</f>
        <v>#DIV/0!</v>
      </c>
      <c r="L8" s="348"/>
      <c r="M8" s="349" t="e">
        <f>'Projected Statements'!F23/'Projected Statements'!F33</f>
        <v>#DIV/0!</v>
      </c>
      <c r="N8" s="346"/>
    </row>
    <row r="9" spans="1:14" x14ac:dyDescent="0.2">
      <c r="C9" s="133" t="s">
        <v>251</v>
      </c>
      <c r="D9" s="134" t="e">
        <f>('Financial Statements'!E24-'Financial Statements'!E22)/'Financial Statements'!E34</f>
        <v>#DIV/0!</v>
      </c>
      <c r="E9" s="134"/>
      <c r="F9" s="135" t="e">
        <f>('Financial Statements'!F24-'Financial Statements'!F22)/'Financial Statements'!F34</f>
        <v>#DIV/0!</v>
      </c>
      <c r="H9" s="130" t="s">
        <v>251</v>
      </c>
      <c r="I9" s="350" t="e">
        <f>('Projected Statements'!D23-'Projected Statements'!D21)/'Projected Statements'!D33</f>
        <v>#DIV/0!</v>
      </c>
      <c r="J9" s="350"/>
      <c r="K9" s="350" t="e">
        <f>('Projected Statements'!E23-'Projected Statements'!E21)/'Projected Statements'!E33</f>
        <v>#DIV/0!</v>
      </c>
      <c r="L9" s="350"/>
      <c r="M9" s="351" t="e">
        <f>('Projected Statements'!F23-'Projected Statements'!F21)/'Projected Statements'!F33</f>
        <v>#DIV/0!</v>
      </c>
      <c r="N9" s="346"/>
    </row>
    <row r="10" spans="1:14" x14ac:dyDescent="0.2">
      <c r="C10" s="130" t="s">
        <v>324</v>
      </c>
      <c r="D10" s="131" t="e">
        <f>'Financial Statements'!E37/'Financial Statements'!E29</f>
        <v>#DIV/0!</v>
      </c>
      <c r="E10" s="131"/>
      <c r="F10" s="132" t="e">
        <f>'Financial Statements'!F37/'Financial Statements'!F29</f>
        <v>#DIV/0!</v>
      </c>
      <c r="H10" s="133" t="s">
        <v>252</v>
      </c>
      <c r="I10" s="348" t="e">
        <f>'Projected Statements'!D36/'Projected Statements'!D28</f>
        <v>#DIV/0!</v>
      </c>
      <c r="J10" s="348"/>
      <c r="K10" s="348" t="e">
        <f>'Projected Statements'!E36/'Projected Statements'!E28</f>
        <v>#DIV/0!</v>
      </c>
      <c r="L10" s="348"/>
      <c r="M10" s="349" t="e">
        <f>'Projected Statements'!F36/'Projected Statements'!F28</f>
        <v>#DIV/0!</v>
      </c>
      <c r="N10" s="346"/>
    </row>
    <row r="11" spans="1:14" x14ac:dyDescent="0.2">
      <c r="C11" s="133" t="s">
        <v>325</v>
      </c>
      <c r="D11" s="134" t="e">
        <f>'Financial Statements'!E37/'Financial Statements'!E44</f>
        <v>#DIV/0!</v>
      </c>
      <c r="E11" s="134"/>
      <c r="F11" s="135" t="e">
        <f>'Financial Statements'!F37/'Financial Statements'!F44</f>
        <v>#DIV/0!</v>
      </c>
      <c r="H11" s="130" t="s">
        <v>253</v>
      </c>
      <c r="I11" s="350" t="e">
        <f>'Projected Statements'!D36/'Projected Statements'!D43</f>
        <v>#DIV/0!</v>
      </c>
      <c r="J11" s="350"/>
      <c r="K11" s="350" t="e">
        <f>'Projected Statements'!E36/'Projected Statements'!E43</f>
        <v>#DIV/0!</v>
      </c>
      <c r="L11" s="350"/>
      <c r="M11" s="351" t="e">
        <f>'Projected Statements'!F36/'Projected Statements'!F43</f>
        <v>#DIV/0!</v>
      </c>
      <c r="N11" s="346"/>
    </row>
    <row r="12" spans="1:14" x14ac:dyDescent="0.2">
      <c r="C12" s="130" t="s">
        <v>254</v>
      </c>
      <c r="D12" s="314" t="str">
        <f>IFERROR('Financial Statements'!E10/'Financial Statements'!E11,"NA")</f>
        <v>NA</v>
      </c>
      <c r="E12" s="314"/>
      <c r="F12" s="315" t="str">
        <f>IFERROR('Financial Statements'!F10/'Financial Statements'!F11,"NA")</f>
        <v>NA</v>
      </c>
      <c r="H12" s="133" t="s">
        <v>254</v>
      </c>
      <c r="I12" s="352" t="str">
        <f>IFERROR('Projected Statements'!D9/'Projected Statements'!D10,"NA")</f>
        <v>NA</v>
      </c>
      <c r="J12" s="352"/>
      <c r="K12" s="352" t="str">
        <f>IFERROR('Projected Statements'!E9/'Projected Statements'!E10,"NA")</f>
        <v>NA</v>
      </c>
      <c r="L12" s="352"/>
      <c r="M12" s="353" t="str">
        <f>IFERROR('Projected Statements'!F9/'Projected Statements'!F10,"NA")</f>
        <v>NA</v>
      </c>
      <c r="N12" s="346"/>
    </row>
    <row r="13" spans="1:14" x14ac:dyDescent="0.2">
      <c r="C13" s="133" t="s">
        <v>255</v>
      </c>
      <c r="D13" s="134" t="e">
        <f>'Financial Statements'!E7/'Financial Statements'!E22</f>
        <v>#DIV/0!</v>
      </c>
      <c r="E13" s="134"/>
      <c r="F13" s="135" t="e">
        <f>'Financial Statements'!F7/'Financial Statements'!F22</f>
        <v>#DIV/0!</v>
      </c>
      <c r="H13" s="130" t="s">
        <v>255</v>
      </c>
      <c r="I13" s="350" t="e">
        <f>'Projected Statements'!D6/'Projected Statements'!D21</f>
        <v>#DIV/0!</v>
      </c>
      <c r="J13" s="350"/>
      <c r="K13" s="350" t="e">
        <f>'Projected Statements'!E6/'Projected Statements'!E21</f>
        <v>#DIV/0!</v>
      </c>
      <c r="L13" s="350"/>
      <c r="M13" s="351" t="e">
        <f>'Projected Statements'!F6/'Projected Statements'!F21</f>
        <v>#DIV/0!</v>
      </c>
      <c r="N13" s="346"/>
    </row>
    <row r="14" spans="1:14" x14ac:dyDescent="0.2">
      <c r="C14" s="130" t="s">
        <v>256</v>
      </c>
      <c r="D14" s="131" t="e">
        <f>'Financial Statements'!E6/'Financial Statements'!E25</f>
        <v>#DIV/0!</v>
      </c>
      <c r="E14" s="131"/>
      <c r="F14" s="132" t="e">
        <f>'Financial Statements'!F6/'Financial Statements'!F25</f>
        <v>#DIV/0!</v>
      </c>
      <c r="H14" s="133" t="s">
        <v>256</v>
      </c>
      <c r="I14" s="348" t="e">
        <f>'Projected Statements'!D5/'Projected Statements'!D24</f>
        <v>#DIV/0!</v>
      </c>
      <c r="J14" s="348"/>
      <c r="K14" s="348" t="e">
        <f>'Projected Statements'!E5/'Projected Statements'!E24</f>
        <v>#DIV/0!</v>
      </c>
      <c r="L14" s="348"/>
      <c r="M14" s="349" t="e">
        <f>'Projected Statements'!F5/'Projected Statements'!F24</f>
        <v>#DIV/0!</v>
      </c>
      <c r="N14" s="346"/>
    </row>
    <row r="15" spans="1:14" x14ac:dyDescent="0.2">
      <c r="C15" s="133" t="s">
        <v>257</v>
      </c>
      <c r="D15" s="134" t="str">
        <f>IFERROR('Financial Statements'!E6/'Financial Statements'!E29,"NA")</f>
        <v>NA</v>
      </c>
      <c r="E15" s="134"/>
      <c r="F15" s="135" t="str">
        <f>IFERROR('Financial Statements'!F6/'Financial Statements'!F29,"NA")</f>
        <v>NA</v>
      </c>
      <c r="H15" s="130" t="s">
        <v>257</v>
      </c>
      <c r="I15" s="350" t="e">
        <f>'Projected Statements'!D5/'Projected Statements'!D28</f>
        <v>#DIV/0!</v>
      </c>
      <c r="J15" s="350"/>
      <c r="K15" s="350" t="e">
        <f>'Projected Statements'!E5/'Projected Statements'!E28</f>
        <v>#DIV/0!</v>
      </c>
      <c r="L15" s="350"/>
      <c r="M15" s="351" t="e">
        <f>'Projected Statements'!F5/'Projected Statements'!F28</f>
        <v>#DIV/0!</v>
      </c>
      <c r="N15" s="346"/>
    </row>
    <row r="16" spans="1:14" x14ac:dyDescent="0.2">
      <c r="C16" s="130" t="s">
        <v>258</v>
      </c>
      <c r="D16" s="617" t="str">
        <f>IFERROR('Financial Statements'!E6/'Financial Statements'!E21,"NA")</f>
        <v>NA</v>
      </c>
      <c r="E16" s="314"/>
      <c r="F16" s="315" t="str">
        <f>IFERROR('Financial Statements'!F6/'Financial Statements'!F21,"NA")</f>
        <v>NA</v>
      </c>
      <c r="H16" s="133" t="s">
        <v>258</v>
      </c>
      <c r="I16" s="352" t="str">
        <f>IFERROR('Projected Statements'!D5/'Projected Statements'!D20,"NA")</f>
        <v>NA</v>
      </c>
      <c r="J16" s="352"/>
      <c r="K16" s="352" t="str">
        <f>IFERROR('Projected Statements'!E5/'Projected Statements'!E20,"NA")</f>
        <v>NA</v>
      </c>
      <c r="L16" s="352"/>
      <c r="M16" s="353" t="str">
        <f>IFERROR('Projected Statements'!F5/'Projected Statements'!F20,"NA")</f>
        <v>NA</v>
      </c>
      <c r="N16" s="346"/>
    </row>
    <row r="17" spans="3:14" x14ac:dyDescent="0.2">
      <c r="C17" s="133" t="s">
        <v>259</v>
      </c>
      <c r="D17" s="134" t="e">
        <f>'Financial Statements'!E21/('Financial Statements'!E6/365)</f>
        <v>#DIV/0!</v>
      </c>
      <c r="E17" s="134"/>
      <c r="F17" s="135" t="e">
        <f>'Financial Statements'!F21/('Financial Statements'!F6/365)</f>
        <v>#DIV/0!</v>
      </c>
      <c r="H17" s="130" t="s">
        <v>259</v>
      </c>
      <c r="I17" s="131" t="e">
        <f>'Projected Statements'!D20/('Projected Statements'!D5/365)</f>
        <v>#DIV/0!</v>
      </c>
      <c r="J17" s="131"/>
      <c r="K17" s="131" t="e">
        <f>'Projected Statements'!E20/('Projected Statements'!E5/365)</f>
        <v>#DIV/0!</v>
      </c>
      <c r="L17" s="131"/>
      <c r="M17" s="132" t="e">
        <f>'Projected Statements'!F20/('Projected Statements'!F5/365)</f>
        <v>#DIV/0!</v>
      </c>
      <c r="N17" s="346"/>
    </row>
    <row r="18" spans="3:14" x14ac:dyDescent="0.2">
      <c r="C18" s="130" t="s">
        <v>261</v>
      </c>
      <c r="D18" s="136" t="e">
        <f>('Financial Statements'!E6-'Financial Statements'!E7)/'Financial Statements'!E6</f>
        <v>#DIV/0!</v>
      </c>
      <c r="E18" s="136"/>
      <c r="F18" s="137" t="e">
        <f>('Financial Statements'!F6-'Financial Statements'!F7)/'Financial Statements'!F6</f>
        <v>#DIV/0!</v>
      </c>
      <c r="H18" s="133" t="s">
        <v>261</v>
      </c>
      <c r="I18" s="138" t="e">
        <f>('Projected Statements'!D5-'Projected Statements'!D6)/'Projected Statements'!D5</f>
        <v>#DIV/0!</v>
      </c>
      <c r="J18" s="138"/>
      <c r="K18" s="138" t="e">
        <f>('Projected Statements'!E5-'Projected Statements'!E6)/'Projected Statements'!E5</f>
        <v>#DIV/0!</v>
      </c>
      <c r="L18" s="138"/>
      <c r="M18" s="460" t="e">
        <f>('Projected Statements'!F5-'Projected Statements'!F6)/'Projected Statements'!F5</f>
        <v>#DIV/0!</v>
      </c>
      <c r="N18" s="347"/>
    </row>
    <row r="19" spans="3:14" x14ac:dyDescent="0.2">
      <c r="C19" s="133" t="s">
        <v>262</v>
      </c>
      <c r="D19" s="138" t="e">
        <f>'Financial Statements'!E10/'Financial Statements'!E6</f>
        <v>#DIV/0!</v>
      </c>
      <c r="E19" s="138"/>
      <c r="F19" s="139" t="e">
        <f>'Financial Statements'!F10/'Financial Statements'!F6</f>
        <v>#DIV/0!</v>
      </c>
      <c r="H19" s="130" t="s">
        <v>262</v>
      </c>
      <c r="I19" s="354" t="e">
        <f>'Projected Statements'!D9/'Projected Statements'!D5</f>
        <v>#DIV/0!</v>
      </c>
      <c r="J19" s="354"/>
      <c r="K19" s="354" t="e">
        <f>'Projected Statements'!E9/'Projected Statements'!E5</f>
        <v>#DIV/0!</v>
      </c>
      <c r="L19" s="354"/>
      <c r="M19" s="355" t="e">
        <f>'Projected Statements'!F9/'Projected Statements'!F5</f>
        <v>#DIV/0!</v>
      </c>
      <c r="N19" s="347"/>
    </row>
    <row r="20" spans="3:14" x14ac:dyDescent="0.2">
      <c r="C20" s="130" t="s">
        <v>263</v>
      </c>
      <c r="D20" s="136" t="e">
        <f>'Financial Statements'!E15/'Financial Statements'!E29</f>
        <v>#DIV/0!</v>
      </c>
      <c r="E20" s="136"/>
      <c r="F20" s="137" t="e">
        <f>'Financial Statements'!F15/'Financial Statements'!F29</f>
        <v>#DIV/0!</v>
      </c>
      <c r="H20" s="133" t="s">
        <v>263</v>
      </c>
      <c r="I20" s="356" t="e">
        <f>'Projected Statements'!D14/'Projected Statements'!D28</f>
        <v>#DIV/0!</v>
      </c>
      <c r="J20" s="356"/>
      <c r="K20" s="356" t="e">
        <f>'Projected Statements'!E14/'Projected Statements'!E28</f>
        <v>#DIV/0!</v>
      </c>
      <c r="L20" s="356"/>
      <c r="M20" s="357" t="e">
        <f>'Projected Statements'!F14/'Projected Statements'!F28</f>
        <v>#DIV/0!</v>
      </c>
      <c r="N20" s="347"/>
    </row>
    <row r="21" spans="3:14" ht="16" thickBot="1" x14ac:dyDescent="0.25">
      <c r="C21" s="140" t="s">
        <v>264</v>
      </c>
      <c r="D21" s="141" t="e">
        <f>'Financial Statements'!E15/'Financial Statements'!E44</f>
        <v>#DIV/0!</v>
      </c>
      <c r="E21" s="141"/>
      <c r="F21" s="142" t="e">
        <f>'Financial Statements'!F15/'Financial Statements'!F44</f>
        <v>#DIV/0!</v>
      </c>
      <c r="H21" s="358" t="s">
        <v>264</v>
      </c>
      <c r="I21" s="359" t="e">
        <f>'Projected Statements'!D14/'Projected Statements'!D43</f>
        <v>#DIV/0!</v>
      </c>
      <c r="J21" s="359"/>
      <c r="K21" s="359" t="e">
        <f>'Projected Statements'!E14/'Projected Statements'!E43</f>
        <v>#DIV/0!</v>
      </c>
      <c r="L21" s="359"/>
      <c r="M21" s="360" t="e">
        <f>'Projected Statements'!F14/'Projected Statements'!F43</f>
        <v>#DIV/0!</v>
      </c>
      <c r="N21" s="347"/>
    </row>
  </sheetData>
  <sheetProtection sheet="1" objects="1" scenarios="1" formatColumns="0" formatRows="0"/>
  <mergeCells count="3">
    <mergeCell ref="I6:M6"/>
    <mergeCell ref="D6:F6"/>
    <mergeCell ref="B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S1843"/>
  <sheetViews>
    <sheetView showGridLines="0" zoomScale="120" zoomScaleNormal="120" zoomScalePageLayoutView="90" workbookViewId="0">
      <pane ySplit="1" topLeftCell="A217" activePane="bottomLeft" state="frozen"/>
      <selection pane="bottomLeft"/>
    </sheetView>
  </sheetViews>
  <sheetFormatPr baseColWidth="10" defaultColWidth="8.83203125" defaultRowHeight="15" x14ac:dyDescent="0.2"/>
  <cols>
    <col min="1" max="1" width="4.5" style="334" customWidth="1"/>
    <col min="2" max="2" width="8.83203125" style="334"/>
    <col min="3" max="3" width="11" style="334" customWidth="1"/>
    <col min="4" max="4" width="10.5" style="334" customWidth="1"/>
    <col min="5" max="5" width="15.1640625" style="334" customWidth="1"/>
    <col min="6" max="7" width="8.83203125" style="334"/>
    <col min="8" max="8" width="10.33203125" style="334" bestFit="1" customWidth="1"/>
    <col min="9" max="16384" width="8.83203125" style="334"/>
  </cols>
  <sheetData>
    <row r="1" spans="1:45" ht="58.5" customHeight="1" thickBot="1" x14ac:dyDescent="0.2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26" thickBot="1" x14ac:dyDescent="0.25">
      <c r="A2" s="8"/>
      <c r="B2" s="720" t="s">
        <v>239</v>
      </c>
      <c r="C2" s="721"/>
      <c r="D2" s="721"/>
      <c r="E2" s="721"/>
      <c r="F2" s="721"/>
      <c r="G2" s="721"/>
      <c r="H2" s="721"/>
      <c r="I2" s="721"/>
      <c r="J2" s="721"/>
      <c r="K2" s="721"/>
      <c r="L2" s="721"/>
      <c r="M2" s="721"/>
      <c r="N2" s="722"/>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ht="16" thickBo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ht="19.5" customHeight="1" thickBot="1" x14ac:dyDescent="0.25">
      <c r="A4" s="231">
        <v>1</v>
      </c>
      <c r="B4" s="755" t="s">
        <v>307</v>
      </c>
      <c r="C4" s="756"/>
      <c r="D4" s="756"/>
      <c r="E4" s="756"/>
      <c r="F4" s="756"/>
      <c r="G4" s="756"/>
      <c r="H4" s="756"/>
      <c r="I4" s="756"/>
      <c r="J4" s="756"/>
      <c r="K4" s="756"/>
      <c r="L4" s="756"/>
      <c r="M4" s="756"/>
      <c r="N4" s="757"/>
      <c r="O4" s="326"/>
      <c r="P4" s="326"/>
      <c r="Q4" s="326"/>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x14ac:dyDescent="0.2">
      <c r="A5" s="326"/>
      <c r="B5" s="326"/>
      <c r="C5" s="326"/>
      <c r="D5" s="326"/>
      <c r="E5" s="326"/>
      <c r="F5" s="326"/>
      <c r="G5" s="326"/>
      <c r="H5" s="326"/>
      <c r="I5" s="326"/>
      <c r="J5" s="326"/>
      <c r="K5" s="326"/>
      <c r="L5" s="326"/>
      <c r="M5" s="326"/>
      <c r="N5" s="326"/>
      <c r="O5" s="326"/>
      <c r="P5" s="326"/>
      <c r="Q5" s="326"/>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45" x14ac:dyDescent="0.2">
      <c r="A6" s="326"/>
      <c r="B6" s="326"/>
      <c r="C6" s="326"/>
      <c r="D6" s="326"/>
      <c r="E6" s="326"/>
      <c r="F6" s="326"/>
      <c r="G6" s="326"/>
      <c r="H6" s="326"/>
      <c r="I6" s="326"/>
      <c r="J6" s="326"/>
      <c r="K6" s="326"/>
      <c r="L6" s="326"/>
      <c r="M6" s="326"/>
      <c r="N6" s="326"/>
      <c r="O6" s="326"/>
      <c r="P6" s="326"/>
      <c r="Q6" s="326"/>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ht="16" thickBot="1" x14ac:dyDescent="0.25">
      <c r="A7" s="326"/>
      <c r="B7" s="326"/>
      <c r="C7" s="326"/>
      <c r="D7" s="326"/>
      <c r="E7" s="326"/>
      <c r="F7" s="326"/>
      <c r="G7" s="326"/>
      <c r="H7" s="326"/>
      <c r="I7" s="326"/>
      <c r="J7" s="326"/>
      <c r="K7" s="326"/>
      <c r="L7" s="326"/>
      <c r="M7" s="326"/>
      <c r="N7" s="326"/>
      <c r="O7" s="326"/>
      <c r="P7" s="326"/>
      <c r="Q7" s="326"/>
      <c r="R7" s="8"/>
      <c r="S7" s="8"/>
      <c r="T7" s="8"/>
      <c r="U7" s="8"/>
      <c r="V7" s="8"/>
      <c r="W7" s="8"/>
      <c r="X7" s="8"/>
      <c r="Y7" s="8"/>
      <c r="Z7" s="8"/>
      <c r="AA7" s="8"/>
      <c r="AB7" s="8"/>
      <c r="AC7" s="8"/>
      <c r="AD7" s="8"/>
      <c r="AE7" s="8"/>
      <c r="AF7" s="8"/>
      <c r="AG7" s="8"/>
      <c r="AH7" s="8"/>
      <c r="AI7" s="8"/>
      <c r="AJ7" s="8"/>
      <c r="AK7" s="8"/>
      <c r="AL7" s="8"/>
      <c r="AM7" s="8"/>
      <c r="AN7" s="8"/>
      <c r="AO7" s="8"/>
      <c r="AP7" s="8"/>
      <c r="AQ7" s="8"/>
      <c r="AR7" s="8"/>
      <c r="AS7" s="8"/>
    </row>
    <row r="8" spans="1:45" ht="16" thickBot="1" x14ac:dyDescent="0.25">
      <c r="A8" s="326"/>
      <c r="B8" s="712" t="s">
        <v>143</v>
      </c>
      <c r="C8" s="713"/>
      <c r="D8" s="713"/>
      <c r="E8" s="713"/>
      <c r="F8" s="713"/>
      <c r="G8" s="713"/>
      <c r="H8" s="713"/>
      <c r="I8" s="713"/>
      <c r="J8" s="713"/>
      <c r="K8" s="713"/>
      <c r="L8" s="713"/>
      <c r="M8" s="713"/>
      <c r="N8" s="714"/>
      <c r="O8" s="326"/>
      <c r="P8" s="326"/>
      <c r="Q8" s="326"/>
      <c r="R8" s="8"/>
      <c r="S8" s="8"/>
      <c r="T8" s="8"/>
      <c r="U8" s="8"/>
      <c r="V8" s="8"/>
      <c r="W8" s="8"/>
      <c r="X8" s="8"/>
      <c r="Y8" s="8"/>
      <c r="Z8" s="8"/>
      <c r="AA8" s="8"/>
      <c r="AB8" s="8"/>
      <c r="AC8" s="8"/>
      <c r="AD8" s="8"/>
      <c r="AE8" s="8"/>
      <c r="AF8" s="8"/>
      <c r="AG8" s="8"/>
      <c r="AH8" s="8"/>
      <c r="AI8" s="8"/>
      <c r="AJ8" s="8"/>
      <c r="AK8" s="8"/>
      <c r="AL8" s="8"/>
      <c r="AM8" s="8"/>
      <c r="AN8" s="8"/>
      <c r="AO8" s="8"/>
      <c r="AP8" s="8"/>
      <c r="AQ8" s="8"/>
      <c r="AR8" s="8"/>
      <c r="AS8" s="8"/>
    </row>
    <row r="9" spans="1:45" ht="16" thickBot="1" x14ac:dyDescent="0.25">
      <c r="A9" s="326"/>
      <c r="B9" s="326"/>
      <c r="C9" s="326"/>
      <c r="D9" s="326"/>
      <c r="E9" s="326"/>
      <c r="F9" s="326"/>
      <c r="G9" s="326"/>
      <c r="H9" s="326"/>
      <c r="I9" s="326"/>
      <c r="J9" s="326"/>
      <c r="K9" s="326"/>
      <c r="L9" s="326"/>
      <c r="M9" s="326"/>
      <c r="N9" s="326"/>
      <c r="O9" s="326"/>
      <c r="P9" s="326"/>
      <c r="Q9" s="326"/>
      <c r="R9" s="8"/>
      <c r="S9" s="8"/>
      <c r="T9" s="8"/>
      <c r="U9" s="8"/>
      <c r="V9" s="8"/>
      <c r="W9" s="8"/>
      <c r="X9" s="8"/>
      <c r="Y9" s="8"/>
      <c r="Z9" s="8"/>
      <c r="AA9" s="8"/>
      <c r="AB9" s="8"/>
      <c r="AC9" s="8"/>
      <c r="AD9" s="8"/>
      <c r="AE9" s="8"/>
      <c r="AF9" s="8"/>
      <c r="AG9" s="8"/>
      <c r="AH9" s="8"/>
      <c r="AI9" s="8"/>
      <c r="AJ9" s="8"/>
      <c r="AK9" s="8"/>
      <c r="AL9" s="8"/>
      <c r="AM9" s="8"/>
      <c r="AN9" s="8"/>
      <c r="AO9" s="8"/>
      <c r="AP9" s="8"/>
      <c r="AQ9" s="8"/>
      <c r="AR9" s="8"/>
      <c r="AS9" s="8"/>
    </row>
    <row r="10" spans="1:45" ht="25" thickBot="1" x14ac:dyDescent="0.35">
      <c r="A10" s="326"/>
      <c r="B10" s="326"/>
      <c r="C10" s="326"/>
      <c r="D10" s="326"/>
      <c r="E10" s="326"/>
      <c r="F10" s="326"/>
      <c r="G10" s="326"/>
      <c r="H10" s="326"/>
      <c r="I10" s="326"/>
      <c r="J10" s="326"/>
      <c r="K10" s="326"/>
      <c r="L10" s="801" t="s">
        <v>328</v>
      </c>
      <c r="M10" s="802"/>
      <c r="N10" s="802"/>
      <c r="O10" s="802"/>
      <c r="P10" s="802"/>
      <c r="Q10" s="802"/>
      <c r="R10" s="803"/>
      <c r="S10" s="8"/>
      <c r="T10" s="440" t="s">
        <v>327</v>
      </c>
      <c r="U10" s="440"/>
      <c r="V10" s="440"/>
      <c r="W10" s="440"/>
      <c r="X10" s="8"/>
      <c r="Y10" s="8"/>
      <c r="Z10" s="8"/>
      <c r="AA10" s="8"/>
      <c r="AB10" s="8"/>
      <c r="AC10" s="8"/>
      <c r="AD10" s="8"/>
      <c r="AE10" s="8"/>
      <c r="AF10" s="8"/>
      <c r="AG10" s="8"/>
      <c r="AH10" s="8"/>
      <c r="AI10" s="8"/>
      <c r="AJ10" s="8"/>
      <c r="AK10" s="8"/>
      <c r="AL10" s="8"/>
      <c r="AM10" s="8"/>
      <c r="AN10" s="8"/>
      <c r="AO10" s="8"/>
      <c r="AP10" s="8"/>
      <c r="AQ10" s="8"/>
      <c r="AR10" s="8"/>
      <c r="AS10" s="8"/>
    </row>
    <row r="11" spans="1:45" ht="24" customHeight="1" thickBot="1" x14ac:dyDescent="0.25">
      <c r="A11" s="326"/>
      <c r="B11" s="660" t="s">
        <v>183</v>
      </c>
      <c r="C11" s="662"/>
      <c r="D11" s="327"/>
      <c r="E11" s="799"/>
      <c r="F11" s="800"/>
      <c r="G11" s="480"/>
      <c r="H11" s="799"/>
      <c r="I11" s="800"/>
      <c r="J11" s="326"/>
      <c r="K11" s="326"/>
      <c r="L11" s="804"/>
      <c r="M11" s="805"/>
      <c r="N11" s="805"/>
      <c r="O11" s="805"/>
      <c r="P11" s="805"/>
      <c r="Q11" s="805"/>
      <c r="R11" s="806"/>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ht="16" thickBot="1" x14ac:dyDescent="0.25">
      <c r="A12" s="326"/>
      <c r="B12" s="765"/>
      <c r="C12" s="765"/>
      <c r="D12" s="326"/>
      <c r="E12" s="765"/>
      <c r="F12" s="765"/>
      <c r="G12" s="480"/>
      <c r="H12" s="765"/>
      <c r="I12" s="765"/>
      <c r="J12" s="326"/>
      <c r="K12" s="326"/>
      <c r="L12" s="326"/>
      <c r="M12" s="326"/>
      <c r="N12" s="326"/>
      <c r="O12" s="326"/>
      <c r="P12" s="326"/>
      <c r="Q12" s="326"/>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row>
    <row r="13" spans="1:45" ht="16" customHeight="1" thickBot="1" x14ac:dyDescent="0.25">
      <c r="A13" s="326"/>
      <c r="B13" s="663" t="s">
        <v>147</v>
      </c>
      <c r="C13" s="664"/>
      <c r="D13" s="326"/>
      <c r="E13" s="752"/>
      <c r="F13" s="753"/>
      <c r="G13" s="410"/>
      <c r="H13" s="752"/>
      <c r="I13" s="753"/>
      <c r="J13" s="326"/>
      <c r="K13" s="326"/>
      <c r="L13" s="326"/>
      <c r="M13" s="326"/>
      <c r="N13" s="326"/>
      <c r="O13" s="326"/>
      <c r="P13" s="326"/>
      <c r="Q13" s="326"/>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row>
    <row r="14" spans="1:45" ht="16" customHeight="1" thickBot="1" x14ac:dyDescent="0.25">
      <c r="A14" s="326"/>
      <c r="B14" s="765"/>
      <c r="C14" s="765"/>
      <c r="D14" s="326"/>
      <c r="E14" s="783"/>
      <c r="F14" s="783"/>
      <c r="G14" s="410"/>
      <c r="H14" s="783"/>
      <c r="I14" s="783"/>
      <c r="J14" s="326"/>
      <c r="K14" s="326"/>
      <c r="L14" s="326"/>
      <c r="M14" s="326"/>
      <c r="N14" s="326"/>
      <c r="O14" s="326"/>
      <c r="P14" s="326"/>
      <c r="Q14" s="326"/>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row>
    <row r="15" spans="1:45" ht="16" customHeight="1" thickBot="1" x14ac:dyDescent="0.25">
      <c r="A15" s="326"/>
      <c r="B15" s="663" t="s">
        <v>185</v>
      </c>
      <c r="C15" s="664"/>
      <c r="D15" s="326"/>
      <c r="E15" s="752"/>
      <c r="F15" s="753"/>
      <c r="G15" s="410"/>
      <c r="H15" s="752"/>
      <c r="I15" s="753"/>
      <c r="J15" s="326"/>
      <c r="K15" s="326"/>
      <c r="L15" s="326"/>
      <c r="M15" s="326"/>
      <c r="N15" s="326"/>
      <c r="O15" s="326"/>
      <c r="P15" s="326"/>
      <c r="Q15" s="326"/>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row>
    <row r="16" spans="1:45" ht="16" customHeight="1" thickBot="1" x14ac:dyDescent="0.25">
      <c r="A16" s="326"/>
      <c r="B16" s="765"/>
      <c r="C16" s="765"/>
      <c r="D16" s="326"/>
      <c r="E16" s="783"/>
      <c r="F16" s="783"/>
      <c r="G16" s="410"/>
      <c r="H16" s="783"/>
      <c r="I16" s="783"/>
      <c r="J16" s="326"/>
      <c r="K16" s="326"/>
      <c r="L16" s="326"/>
      <c r="M16" s="326"/>
      <c r="N16" s="326"/>
      <c r="O16" s="326"/>
      <c r="P16" s="326"/>
      <c r="Q16" s="326"/>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row>
    <row r="17" spans="1:45" ht="16" customHeight="1" thickBot="1" x14ac:dyDescent="0.25">
      <c r="A17" s="326"/>
      <c r="B17" s="663" t="s">
        <v>144</v>
      </c>
      <c r="C17" s="664"/>
      <c r="D17" s="326"/>
      <c r="E17" s="752"/>
      <c r="F17" s="753"/>
      <c r="G17" s="410"/>
      <c r="H17" s="752"/>
      <c r="I17" s="753"/>
      <c r="J17" s="326"/>
      <c r="K17" s="326"/>
      <c r="L17" s="326"/>
      <c r="M17" s="326"/>
      <c r="N17" s="326"/>
      <c r="O17" s="326"/>
      <c r="P17" s="326"/>
      <c r="Q17" s="326"/>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row>
    <row r="18" spans="1:45" ht="16" customHeight="1" thickBot="1" x14ac:dyDescent="0.25">
      <c r="A18" s="326"/>
      <c r="B18" s="765"/>
      <c r="C18" s="765"/>
      <c r="D18" s="326"/>
      <c r="E18" s="783"/>
      <c r="F18" s="783"/>
      <c r="G18" s="410"/>
      <c r="H18" s="783"/>
      <c r="I18" s="783"/>
      <c r="J18" s="326"/>
      <c r="K18" s="326"/>
      <c r="L18" s="326"/>
      <c r="M18" s="326"/>
      <c r="N18" s="326"/>
      <c r="O18" s="326"/>
      <c r="P18" s="326"/>
      <c r="Q18" s="326"/>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row>
    <row r="19" spans="1:45" ht="16.5" customHeight="1" thickBot="1" x14ac:dyDescent="0.25">
      <c r="A19" s="326"/>
      <c r="B19" s="663" t="s">
        <v>180</v>
      </c>
      <c r="C19" s="664"/>
      <c r="D19" s="326"/>
      <c r="E19" s="752"/>
      <c r="F19" s="753"/>
      <c r="G19" s="410"/>
      <c r="H19" s="752"/>
      <c r="I19" s="753"/>
      <c r="J19" s="326"/>
      <c r="K19" s="789" t="s">
        <v>282</v>
      </c>
      <c r="L19" s="790"/>
      <c r="M19" s="790"/>
      <c r="N19" s="790"/>
      <c r="O19" s="790"/>
      <c r="P19" s="790"/>
      <c r="Q19" s="791"/>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row>
    <row r="20" spans="1:45" ht="16" customHeight="1" thickBot="1" x14ac:dyDescent="0.25">
      <c r="A20" s="326"/>
      <c r="B20" s="765"/>
      <c r="C20" s="765"/>
      <c r="D20" s="326"/>
      <c r="E20" s="783"/>
      <c r="F20" s="783"/>
      <c r="G20" s="410"/>
      <c r="H20" s="783"/>
      <c r="I20" s="783"/>
      <c r="J20" s="326"/>
      <c r="K20" s="230"/>
      <c r="L20" s="230"/>
      <c r="M20" s="230"/>
      <c r="N20" s="230"/>
      <c r="O20" s="230"/>
      <c r="P20" s="230"/>
      <c r="Q20" s="230"/>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row>
    <row r="21" spans="1:45" ht="33.75" customHeight="1" thickBot="1" x14ac:dyDescent="0.25">
      <c r="A21" s="326"/>
      <c r="B21" s="660" t="s">
        <v>182</v>
      </c>
      <c r="C21" s="662"/>
      <c r="D21" s="326"/>
      <c r="E21" s="752"/>
      <c r="F21" s="753"/>
      <c r="G21" s="410"/>
      <c r="H21" s="752"/>
      <c r="I21" s="753"/>
      <c r="J21" s="326"/>
      <c r="K21" s="792" t="s">
        <v>184</v>
      </c>
      <c r="L21" s="793"/>
      <c r="M21" s="793"/>
      <c r="N21" s="793"/>
      <c r="O21" s="793"/>
      <c r="P21" s="793"/>
      <c r="Q21" s="794"/>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row>
    <row r="22" spans="1:45" ht="16" customHeight="1" thickBot="1" x14ac:dyDescent="0.25">
      <c r="A22" s="326"/>
      <c r="B22" s="765"/>
      <c r="C22" s="765"/>
      <c r="D22" s="326"/>
      <c r="E22" s="783"/>
      <c r="F22" s="783"/>
      <c r="G22" s="410"/>
      <c r="H22" s="783"/>
      <c r="I22" s="783"/>
      <c r="J22" s="326"/>
      <c r="K22" s="230"/>
      <c r="L22" s="230"/>
      <c r="M22" s="230"/>
      <c r="N22" s="230"/>
      <c r="O22" s="230"/>
      <c r="P22" s="230"/>
      <c r="Q22" s="230"/>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row>
    <row r="23" spans="1:45" ht="16" customHeight="1" thickBot="1" x14ac:dyDescent="0.25">
      <c r="A23" s="326"/>
      <c r="B23" s="663" t="s">
        <v>146</v>
      </c>
      <c r="C23" s="664"/>
      <c r="D23" s="326"/>
      <c r="E23" s="752"/>
      <c r="F23" s="753"/>
      <c r="G23" s="410"/>
      <c r="H23" s="752"/>
      <c r="I23" s="753"/>
      <c r="J23" s="326"/>
      <c r="K23" s="789" t="s">
        <v>283</v>
      </c>
      <c r="L23" s="790"/>
      <c r="M23" s="790"/>
      <c r="N23" s="790"/>
      <c r="O23" s="790"/>
      <c r="P23" s="790"/>
      <c r="Q23" s="791"/>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row>
    <row r="24" spans="1:45" x14ac:dyDescent="0.2">
      <c r="A24" s="326"/>
      <c r="B24" s="331"/>
      <c r="C24" s="331"/>
      <c r="D24" s="326"/>
      <c r="E24" s="326"/>
      <c r="F24" s="326"/>
      <c r="G24" s="326"/>
      <c r="H24" s="326"/>
      <c r="I24" s="326"/>
      <c r="J24" s="326"/>
      <c r="K24" s="326"/>
      <c r="L24" s="326"/>
      <c r="M24" s="326"/>
      <c r="N24" s="326"/>
      <c r="O24" s="326"/>
      <c r="P24" s="326"/>
      <c r="Q24" s="326"/>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row>
    <row r="25" spans="1:45" ht="16" thickBot="1" x14ac:dyDescent="0.25">
      <c r="A25" s="326"/>
      <c r="B25" s="331"/>
      <c r="C25" s="331"/>
      <c r="D25" s="326"/>
      <c r="E25" s="326"/>
      <c r="F25" s="326"/>
      <c r="G25" s="326"/>
      <c r="H25" s="326"/>
      <c r="I25" s="326"/>
      <c r="J25" s="326"/>
      <c r="K25" s="326"/>
      <c r="L25" s="326"/>
      <c r="M25" s="326"/>
      <c r="N25" s="326"/>
      <c r="O25" s="326"/>
      <c r="P25" s="326"/>
      <c r="Q25" s="326"/>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row>
    <row r="26" spans="1:45" ht="16" thickBot="1" x14ac:dyDescent="0.25">
      <c r="A26" s="326"/>
      <c r="B26" s="712" t="s">
        <v>148</v>
      </c>
      <c r="C26" s="713"/>
      <c r="D26" s="713"/>
      <c r="E26" s="713"/>
      <c r="F26" s="713"/>
      <c r="G26" s="713"/>
      <c r="H26" s="713"/>
      <c r="I26" s="713"/>
      <c r="J26" s="713"/>
      <c r="K26" s="713"/>
      <c r="L26" s="713"/>
      <c r="M26" s="713"/>
      <c r="N26" s="714"/>
      <c r="O26" s="326"/>
      <c r="P26" s="326"/>
      <c r="Q26" s="326"/>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row>
    <row r="27" spans="1:45" ht="16" thickBot="1" x14ac:dyDescent="0.25">
      <c r="A27" s="326"/>
      <c r="B27" s="331"/>
      <c r="C27" s="331"/>
      <c r="D27" s="326"/>
      <c r="E27" s="326"/>
      <c r="F27" s="326"/>
      <c r="G27" s="326"/>
      <c r="H27" s="326"/>
      <c r="I27" s="326"/>
      <c r="J27" s="326"/>
      <c r="K27" s="326"/>
      <c r="L27" s="326"/>
      <c r="M27" s="326"/>
      <c r="N27" s="326"/>
      <c r="O27" s="326"/>
      <c r="P27" s="326"/>
      <c r="Q27" s="326"/>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row>
    <row r="28" spans="1:45" ht="18.75" customHeight="1" thickBot="1" x14ac:dyDescent="0.25">
      <c r="A28" s="324"/>
      <c r="B28" s="784" t="s">
        <v>155</v>
      </c>
      <c r="C28" s="785"/>
      <c r="D28" s="324"/>
      <c r="E28" s="637">
        <f>E11</f>
        <v>0</v>
      </c>
      <c r="F28" s="795"/>
      <c r="G28" s="324"/>
      <c r="H28" s="637">
        <f>H11</f>
        <v>0</v>
      </c>
      <c r="I28" s="795"/>
      <c r="J28" s="326"/>
      <c r="K28" s="326"/>
      <c r="L28" s="326"/>
      <c r="M28" s="326"/>
      <c r="N28" s="326"/>
      <c r="O28" s="326"/>
      <c r="P28" s="326"/>
      <c r="Q28" s="326"/>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row>
    <row r="29" spans="1:45" ht="16" thickBot="1" x14ac:dyDescent="0.25">
      <c r="A29" s="324"/>
      <c r="B29" s="324"/>
      <c r="C29" s="324"/>
      <c r="D29" s="324"/>
      <c r="E29" s="324"/>
      <c r="F29" s="324"/>
      <c r="G29" s="324"/>
      <c r="H29" s="324"/>
      <c r="I29" s="324"/>
      <c r="J29" s="326"/>
      <c r="K29" s="326"/>
      <c r="L29" s="326"/>
      <c r="M29" s="326"/>
      <c r="N29" s="326"/>
      <c r="O29" s="326"/>
      <c r="P29" s="326"/>
      <c r="Q29" s="326"/>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row>
    <row r="30" spans="1:45" ht="30" customHeight="1" thickBot="1" x14ac:dyDescent="0.25">
      <c r="A30" s="324"/>
      <c r="B30" s="660" t="s">
        <v>337</v>
      </c>
      <c r="C30" s="662"/>
      <c r="D30" s="324"/>
      <c r="E30" s="752"/>
      <c r="F30" s="753"/>
      <c r="G30" s="410"/>
      <c r="H30" s="752"/>
      <c r="I30" s="753"/>
      <c r="J30" s="326"/>
      <c r="K30" s="326"/>
      <c r="L30" s="326"/>
      <c r="M30" s="326"/>
      <c r="N30" s="326"/>
      <c r="O30" s="326"/>
      <c r="P30" s="326"/>
      <c r="Q30" s="326"/>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row>
    <row r="31" spans="1:45" ht="16" customHeight="1" thickBot="1" x14ac:dyDescent="0.25">
      <c r="A31" s="324"/>
      <c r="B31" s="765"/>
      <c r="C31" s="765"/>
      <c r="D31" s="324"/>
      <c r="E31" s="783"/>
      <c r="F31" s="783"/>
      <c r="G31" s="410"/>
      <c r="H31" s="783"/>
      <c r="I31" s="783"/>
      <c r="J31" s="326"/>
      <c r="K31" s="326"/>
      <c r="L31" s="326"/>
      <c r="M31" s="326"/>
      <c r="N31" s="326"/>
      <c r="O31" s="326"/>
      <c r="P31" s="326"/>
      <c r="Q31" s="326"/>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row>
    <row r="32" spans="1:45" ht="16" customHeight="1" thickBot="1" x14ac:dyDescent="0.25">
      <c r="A32" s="324"/>
      <c r="B32" s="663" t="s">
        <v>149</v>
      </c>
      <c r="C32" s="664"/>
      <c r="D32" s="324"/>
      <c r="E32" s="752"/>
      <c r="F32" s="753"/>
      <c r="G32" s="410"/>
      <c r="H32" s="752"/>
      <c r="I32" s="753"/>
      <c r="J32" s="326"/>
      <c r="K32" s="326"/>
      <c r="L32" s="326"/>
      <c r="M32" s="326"/>
      <c r="N32" s="326"/>
      <c r="O32" s="326"/>
      <c r="P32" s="326"/>
      <c r="Q32" s="326"/>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row>
    <row r="33" spans="1:45" ht="16" customHeight="1" thickBot="1" x14ac:dyDescent="0.25">
      <c r="A33" s="324"/>
      <c r="B33" s="765"/>
      <c r="C33" s="765"/>
      <c r="D33" s="324"/>
      <c r="E33" s="783"/>
      <c r="F33" s="783"/>
      <c r="G33" s="410"/>
      <c r="H33" s="783"/>
      <c r="I33" s="783"/>
      <c r="J33" s="326"/>
      <c r="K33" s="326"/>
      <c r="L33" s="326"/>
      <c r="M33" s="326"/>
      <c r="N33" s="326"/>
      <c r="O33" s="326"/>
      <c r="P33" s="326"/>
      <c r="Q33" s="326"/>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row>
    <row r="34" spans="1:45" ht="14.25" customHeight="1" thickBot="1" x14ac:dyDescent="0.25">
      <c r="A34" s="324"/>
      <c r="B34" s="663" t="s">
        <v>150</v>
      </c>
      <c r="C34" s="664"/>
      <c r="D34" s="324"/>
      <c r="E34" s="752"/>
      <c r="F34" s="753"/>
      <c r="G34" s="410"/>
      <c r="H34" s="752"/>
      <c r="I34" s="753"/>
      <c r="J34" s="326"/>
      <c r="K34" s="326"/>
      <c r="L34" s="326"/>
      <c r="M34" s="326"/>
      <c r="N34" s="326"/>
      <c r="O34" s="326"/>
      <c r="P34" s="326"/>
      <c r="Q34" s="326"/>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row>
    <row r="35" spans="1:45" ht="16" customHeight="1" thickBot="1" x14ac:dyDescent="0.25">
      <c r="A35" s="324"/>
      <c r="B35" s="765"/>
      <c r="C35" s="765"/>
      <c r="D35" s="324"/>
      <c r="E35" s="783"/>
      <c r="F35" s="783"/>
      <c r="G35" s="410"/>
      <c r="H35" s="783"/>
      <c r="I35" s="783"/>
      <c r="J35" s="326"/>
      <c r="K35" s="326"/>
      <c r="L35" s="326"/>
      <c r="M35" s="326"/>
      <c r="N35" s="326"/>
      <c r="O35" s="326"/>
      <c r="P35" s="326"/>
      <c r="Q35" s="326"/>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row>
    <row r="36" spans="1:45" ht="15.75" customHeight="1" thickBot="1" x14ac:dyDescent="0.25">
      <c r="A36" s="324"/>
      <c r="B36" s="663" t="s">
        <v>151</v>
      </c>
      <c r="C36" s="664"/>
      <c r="D36" s="324"/>
      <c r="E36" s="752"/>
      <c r="F36" s="753"/>
      <c r="G36" s="410"/>
      <c r="H36" s="752"/>
      <c r="I36" s="753"/>
      <c r="J36" s="326"/>
      <c r="K36" s="326"/>
      <c r="L36" s="326"/>
      <c r="M36" s="326"/>
      <c r="N36" s="326"/>
      <c r="O36" s="326"/>
      <c r="P36" s="326"/>
      <c r="Q36" s="326"/>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row>
    <row r="37" spans="1:45" ht="32.25" customHeight="1" thickBot="1" x14ac:dyDescent="0.25">
      <c r="A37" s="324"/>
      <c r="B37" s="765"/>
      <c r="C37" s="765"/>
      <c r="D37" s="324"/>
      <c r="E37" s="787"/>
      <c r="F37" s="787"/>
      <c r="G37" s="479"/>
      <c r="H37" s="787"/>
      <c r="I37" s="787"/>
      <c r="J37" s="326"/>
      <c r="K37" s="326"/>
      <c r="L37" s="326"/>
      <c r="M37" s="326"/>
      <c r="N37" s="326"/>
      <c r="O37" s="326"/>
      <c r="P37" s="326"/>
      <c r="Q37" s="326"/>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row>
    <row r="38" spans="1:45" ht="16.5" customHeight="1" thickBot="1" x14ac:dyDescent="0.25">
      <c r="A38" s="324"/>
      <c r="B38" s="784" t="s">
        <v>156</v>
      </c>
      <c r="C38" s="785"/>
      <c r="D38" s="324"/>
      <c r="E38" s="807"/>
      <c r="F38" s="807"/>
      <c r="G38" s="478"/>
      <c r="H38" s="807"/>
      <c r="I38" s="807"/>
      <c r="J38" s="326"/>
      <c r="K38" s="326"/>
      <c r="L38" s="326"/>
      <c r="M38" s="326"/>
      <c r="N38" s="326"/>
      <c r="O38" s="326"/>
      <c r="P38" s="326"/>
      <c r="Q38" s="326"/>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row>
    <row r="39" spans="1:45" ht="16" thickBot="1" x14ac:dyDescent="0.25">
      <c r="A39" s="324"/>
      <c r="B39" s="765"/>
      <c r="C39" s="765"/>
      <c r="D39" s="324"/>
      <c r="E39" s="646"/>
      <c r="F39" s="646"/>
      <c r="G39" s="479"/>
      <c r="H39" s="646"/>
      <c r="I39" s="646"/>
      <c r="J39" s="326"/>
      <c r="K39" s="326"/>
      <c r="L39" s="326"/>
      <c r="M39" s="326"/>
      <c r="N39" s="326"/>
      <c r="O39" s="326"/>
      <c r="P39" s="326"/>
      <c r="Q39" s="326"/>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row>
    <row r="40" spans="1:45" ht="35.25" customHeight="1" thickBot="1" x14ac:dyDescent="0.25">
      <c r="A40" s="324"/>
      <c r="B40" s="660" t="s">
        <v>152</v>
      </c>
      <c r="C40" s="662"/>
      <c r="D40" s="324"/>
      <c r="E40" s="752"/>
      <c r="F40" s="753"/>
      <c r="G40" s="410"/>
      <c r="H40" s="752"/>
      <c r="I40" s="753"/>
      <c r="J40" s="326"/>
      <c r="K40" s="326"/>
      <c r="L40" s="326"/>
      <c r="M40" s="326"/>
      <c r="N40" s="326"/>
      <c r="O40" s="326"/>
      <c r="P40" s="326"/>
      <c r="Q40" s="326"/>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row>
    <row r="41" spans="1:45" ht="16" thickBot="1" x14ac:dyDescent="0.25">
      <c r="A41" s="324"/>
      <c r="B41" s="765"/>
      <c r="C41" s="765"/>
      <c r="D41" s="324"/>
      <c r="E41" s="783"/>
      <c r="F41" s="783"/>
      <c r="G41" s="410"/>
      <c r="H41" s="783"/>
      <c r="I41" s="783"/>
      <c r="J41" s="326"/>
      <c r="K41" s="326"/>
      <c r="L41" s="326"/>
      <c r="M41" s="326"/>
      <c r="N41" s="326"/>
      <c r="O41" s="326"/>
      <c r="P41" s="326"/>
      <c r="Q41" s="326"/>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row>
    <row r="42" spans="1:45" ht="16" thickBot="1" x14ac:dyDescent="0.25">
      <c r="A42" s="324"/>
      <c r="B42" s="663" t="s">
        <v>153</v>
      </c>
      <c r="C42" s="664"/>
      <c r="D42" s="324"/>
      <c r="E42" s="752"/>
      <c r="F42" s="753"/>
      <c r="G42" s="410"/>
      <c r="H42" s="752"/>
      <c r="I42" s="753"/>
      <c r="J42" s="326"/>
      <c r="K42" s="326"/>
      <c r="L42" s="326"/>
      <c r="M42" s="326"/>
      <c r="N42" s="326"/>
      <c r="O42" s="326"/>
      <c r="P42" s="326"/>
      <c r="Q42" s="326"/>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row>
    <row r="43" spans="1:45" ht="16" thickBot="1" x14ac:dyDescent="0.25">
      <c r="A43" s="324"/>
      <c r="B43" s="765"/>
      <c r="C43" s="765"/>
      <c r="D43" s="324"/>
      <c r="E43" s="783"/>
      <c r="F43" s="783"/>
      <c r="G43" s="410"/>
      <c r="H43" s="783"/>
      <c r="I43" s="783"/>
      <c r="J43" s="326"/>
      <c r="K43" s="326"/>
      <c r="L43" s="326"/>
      <c r="M43" s="326"/>
      <c r="N43" s="326"/>
      <c r="O43" s="326"/>
      <c r="P43" s="326"/>
      <c r="Q43" s="326"/>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row>
    <row r="44" spans="1:45" ht="16" thickBot="1" x14ac:dyDescent="0.25">
      <c r="A44" s="324"/>
      <c r="B44" s="663" t="s">
        <v>154</v>
      </c>
      <c r="C44" s="664"/>
      <c r="D44" s="324"/>
      <c r="E44" s="752"/>
      <c r="F44" s="753"/>
      <c r="G44" s="410"/>
      <c r="H44" s="752"/>
      <c r="I44" s="753"/>
      <c r="J44" s="326"/>
      <c r="K44" s="326"/>
      <c r="L44" s="326"/>
      <c r="M44" s="326"/>
      <c r="N44" s="326"/>
      <c r="O44" s="326"/>
      <c r="P44" s="326"/>
      <c r="Q44" s="326"/>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row>
    <row r="45" spans="1:45" ht="16" thickBot="1" x14ac:dyDescent="0.25">
      <c r="A45" s="324"/>
      <c r="B45" s="765"/>
      <c r="C45" s="765"/>
      <c r="D45" s="324"/>
      <c r="E45" s="783"/>
      <c r="F45" s="783"/>
      <c r="G45" s="410"/>
      <c r="H45" s="783"/>
      <c r="I45" s="783"/>
      <c r="J45" s="326"/>
      <c r="K45" s="326"/>
      <c r="L45" s="326"/>
      <c r="M45" s="326"/>
      <c r="N45" s="326"/>
      <c r="O45" s="326"/>
      <c r="P45" s="326"/>
      <c r="Q45" s="326"/>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row>
    <row r="46" spans="1:45" ht="30.75" customHeight="1" thickBot="1" x14ac:dyDescent="0.25">
      <c r="A46" s="324"/>
      <c r="B46" s="660" t="s">
        <v>175</v>
      </c>
      <c r="C46" s="662"/>
      <c r="D46" s="324"/>
      <c r="E46" s="752"/>
      <c r="F46" s="753"/>
      <c r="G46" s="410"/>
      <c r="H46" s="752"/>
      <c r="I46" s="753"/>
      <c r="J46" s="326"/>
      <c r="K46" s="326"/>
      <c r="L46" s="326"/>
      <c r="M46" s="326"/>
      <c r="N46" s="326"/>
      <c r="O46" s="326"/>
      <c r="P46" s="326"/>
      <c r="Q46" s="326"/>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row>
    <row r="47" spans="1:45" ht="33.75" customHeight="1" thickBot="1" x14ac:dyDescent="0.25">
      <c r="A47" s="326"/>
      <c r="B47" s="765"/>
      <c r="C47" s="765"/>
      <c r="D47" s="324"/>
      <c r="E47" s="787"/>
      <c r="F47" s="787"/>
      <c r="G47" s="479"/>
      <c r="H47" s="787"/>
      <c r="I47" s="787"/>
      <c r="J47" s="326"/>
      <c r="K47" s="326"/>
      <c r="L47" s="326"/>
      <c r="M47" s="326"/>
      <c r="N47" s="326"/>
      <c r="O47" s="326"/>
      <c r="P47" s="326"/>
      <c r="Q47" s="326"/>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row>
    <row r="48" spans="1:45" ht="17.25" customHeight="1" thickBot="1" x14ac:dyDescent="0.25">
      <c r="A48" s="326"/>
      <c r="B48" s="784" t="s">
        <v>157</v>
      </c>
      <c r="C48" s="785"/>
      <c r="D48" s="324"/>
      <c r="E48" s="788"/>
      <c r="F48" s="788"/>
      <c r="G48" s="479"/>
      <c r="H48" s="788"/>
      <c r="I48" s="788"/>
      <c r="J48" s="326"/>
      <c r="K48" s="326"/>
      <c r="L48" s="326"/>
      <c r="M48" s="326"/>
      <c r="N48" s="326"/>
      <c r="O48" s="326"/>
      <c r="P48" s="326"/>
      <c r="Q48" s="326"/>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row>
    <row r="49" spans="1:45" ht="16" thickBot="1" x14ac:dyDescent="0.25">
      <c r="A49" s="326"/>
      <c r="B49" s="765"/>
      <c r="C49" s="765"/>
      <c r="D49" s="324"/>
      <c r="E49" s="646"/>
      <c r="F49" s="646"/>
      <c r="G49" s="479"/>
      <c r="H49" s="646"/>
      <c r="I49" s="646"/>
      <c r="J49" s="326"/>
      <c r="K49" s="326"/>
      <c r="L49" s="326"/>
      <c r="M49" s="326"/>
      <c r="N49" s="326"/>
      <c r="O49" s="326"/>
      <c r="P49" s="326"/>
      <c r="Q49" s="326"/>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row>
    <row r="50" spans="1:45" ht="16" thickBot="1" x14ac:dyDescent="0.25">
      <c r="A50" s="326"/>
      <c r="B50" s="663" t="s">
        <v>158</v>
      </c>
      <c r="C50" s="664"/>
      <c r="D50" s="324"/>
      <c r="E50" s="752"/>
      <c r="F50" s="753"/>
      <c r="G50" s="410"/>
      <c r="H50" s="752"/>
      <c r="I50" s="753"/>
      <c r="J50" s="326"/>
      <c r="K50" s="326"/>
      <c r="L50" s="326"/>
      <c r="M50" s="326"/>
      <c r="N50" s="326"/>
      <c r="O50" s="326"/>
      <c r="P50" s="326"/>
      <c r="Q50" s="326"/>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row>
    <row r="51" spans="1:45" ht="16" thickBot="1" x14ac:dyDescent="0.25">
      <c r="A51" s="326"/>
      <c r="B51" s="765"/>
      <c r="C51" s="765"/>
      <c r="D51" s="324"/>
      <c r="E51" s="783"/>
      <c r="F51" s="783"/>
      <c r="G51" s="410"/>
      <c r="H51" s="783"/>
      <c r="I51" s="783"/>
      <c r="J51" s="326"/>
      <c r="K51" s="326"/>
      <c r="L51" s="326"/>
      <c r="M51" s="326"/>
      <c r="N51" s="326"/>
      <c r="O51" s="326"/>
      <c r="P51" s="326"/>
      <c r="Q51" s="326"/>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row>
    <row r="52" spans="1:45" ht="33" customHeight="1" thickBot="1" x14ac:dyDescent="0.25">
      <c r="A52" s="326"/>
      <c r="B52" s="660" t="s">
        <v>159</v>
      </c>
      <c r="C52" s="662"/>
      <c r="D52" s="324"/>
      <c r="E52" s="752"/>
      <c r="F52" s="753"/>
      <c r="G52" s="410"/>
      <c r="H52" s="752"/>
      <c r="I52" s="753"/>
      <c r="J52" s="326"/>
      <c r="K52" s="326"/>
      <c r="L52" s="326"/>
      <c r="M52" s="326"/>
      <c r="N52" s="326"/>
      <c r="O52" s="326"/>
      <c r="P52" s="326"/>
      <c r="Q52" s="326"/>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row>
    <row r="53" spans="1:45" ht="35.25" customHeight="1" thickBot="1" x14ac:dyDescent="0.25">
      <c r="A53" s="326"/>
      <c r="B53" s="786"/>
      <c r="C53" s="786"/>
      <c r="D53" s="324"/>
      <c r="E53" s="787"/>
      <c r="F53" s="787"/>
      <c r="G53" s="479"/>
      <c r="H53" s="787"/>
      <c r="I53" s="787"/>
      <c r="J53" s="326"/>
      <c r="K53" s="326"/>
      <c r="L53" s="326"/>
      <c r="M53" s="326"/>
      <c r="N53" s="326"/>
      <c r="O53" s="326"/>
      <c r="P53" s="326"/>
      <c r="Q53" s="326"/>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row>
    <row r="54" spans="1:45" ht="16" thickBot="1" x14ac:dyDescent="0.25">
      <c r="A54" s="326"/>
      <c r="B54" s="784" t="s">
        <v>160</v>
      </c>
      <c r="C54" s="785"/>
      <c r="D54" s="324"/>
      <c r="E54" s="788"/>
      <c r="F54" s="788"/>
      <c r="G54" s="479"/>
      <c r="H54" s="788"/>
      <c r="I54" s="788"/>
      <c r="J54" s="326"/>
      <c r="K54" s="326"/>
      <c r="L54" s="326"/>
      <c r="M54" s="326"/>
      <c r="N54" s="326"/>
      <c r="O54" s="326"/>
      <c r="P54" s="326"/>
      <c r="Q54" s="326"/>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row>
    <row r="55" spans="1:45" ht="16" thickBot="1" x14ac:dyDescent="0.25">
      <c r="A55" s="326"/>
      <c r="B55" s="765"/>
      <c r="C55" s="765"/>
      <c r="D55" s="324"/>
      <c r="E55" s="646"/>
      <c r="F55" s="646"/>
      <c r="G55" s="479"/>
      <c r="H55" s="646"/>
      <c r="I55" s="646"/>
      <c r="J55" s="326"/>
      <c r="K55" s="326"/>
      <c r="L55" s="326"/>
      <c r="M55" s="326"/>
      <c r="N55" s="326"/>
      <c r="O55" s="326"/>
      <c r="P55" s="326"/>
      <c r="Q55" s="326"/>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row>
    <row r="56" spans="1:45" ht="16" thickBot="1" x14ac:dyDescent="0.25">
      <c r="A56" s="326"/>
      <c r="B56" s="663" t="s">
        <v>161</v>
      </c>
      <c r="C56" s="664"/>
      <c r="D56" s="324"/>
      <c r="E56" s="752"/>
      <c r="F56" s="753"/>
      <c r="G56" s="410"/>
      <c r="H56" s="752"/>
      <c r="I56" s="753"/>
      <c r="J56" s="326"/>
      <c r="K56" s="326"/>
      <c r="L56" s="326"/>
      <c r="M56" s="326"/>
      <c r="N56" s="326"/>
      <c r="O56" s="326"/>
      <c r="P56" s="326"/>
      <c r="Q56" s="326"/>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row>
    <row r="57" spans="1:45" ht="16" thickBot="1" x14ac:dyDescent="0.25">
      <c r="A57" s="326"/>
      <c r="B57" s="765"/>
      <c r="C57" s="765"/>
      <c r="D57" s="324"/>
      <c r="E57" s="783"/>
      <c r="F57" s="783"/>
      <c r="G57" s="410"/>
      <c r="H57" s="783"/>
      <c r="I57" s="783"/>
      <c r="J57" s="326"/>
      <c r="K57" s="326"/>
      <c r="L57" s="326"/>
      <c r="M57" s="326"/>
      <c r="N57" s="326"/>
      <c r="O57" s="326"/>
      <c r="P57" s="326"/>
      <c r="Q57" s="326"/>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row>
    <row r="58" spans="1:45" ht="36" customHeight="1" thickBot="1" x14ac:dyDescent="0.25">
      <c r="A58" s="326"/>
      <c r="B58" s="660" t="s">
        <v>162</v>
      </c>
      <c r="C58" s="662"/>
      <c r="D58" s="324"/>
      <c r="E58" s="752"/>
      <c r="F58" s="753"/>
      <c r="G58" s="410"/>
      <c r="H58" s="752"/>
      <c r="I58" s="753"/>
      <c r="J58" s="326"/>
      <c r="K58" s="326"/>
      <c r="L58" s="326"/>
      <c r="M58" s="326"/>
      <c r="N58" s="326"/>
      <c r="O58" s="326"/>
      <c r="P58" s="326"/>
      <c r="Q58" s="326"/>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row>
    <row r="59" spans="1:45" ht="33.75" customHeight="1" thickBot="1" x14ac:dyDescent="0.25">
      <c r="A59" s="326"/>
      <c r="B59" s="786"/>
      <c r="C59" s="786"/>
      <c r="D59" s="324"/>
      <c r="E59" s="787"/>
      <c r="F59" s="787"/>
      <c r="G59" s="479"/>
      <c r="H59" s="787"/>
      <c r="I59" s="787"/>
      <c r="J59" s="326"/>
      <c r="K59" s="326"/>
      <c r="L59" s="326"/>
      <c r="M59" s="326"/>
      <c r="N59" s="326"/>
      <c r="O59" s="326"/>
      <c r="P59" s="326"/>
      <c r="Q59" s="326"/>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row>
    <row r="60" spans="1:45" ht="16" thickBot="1" x14ac:dyDescent="0.25">
      <c r="A60" s="326"/>
      <c r="B60" s="784" t="s">
        <v>163</v>
      </c>
      <c r="C60" s="785"/>
      <c r="D60" s="324"/>
      <c r="E60" s="788"/>
      <c r="F60" s="788"/>
      <c r="G60" s="479"/>
      <c r="H60" s="788"/>
      <c r="I60" s="788"/>
      <c r="J60" s="326"/>
      <c r="K60" s="326"/>
      <c r="L60" s="326"/>
      <c r="M60" s="326"/>
      <c r="N60" s="326"/>
      <c r="O60" s="326"/>
      <c r="P60" s="326"/>
      <c r="Q60" s="326"/>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row>
    <row r="61" spans="1:45" ht="16" thickBot="1" x14ac:dyDescent="0.25">
      <c r="A61" s="326"/>
      <c r="B61" s="796"/>
      <c r="C61" s="796"/>
      <c r="D61" s="324"/>
      <c r="E61" s="646"/>
      <c r="F61" s="646"/>
      <c r="G61" s="479"/>
      <c r="H61" s="646"/>
      <c r="I61" s="646"/>
      <c r="J61" s="326"/>
      <c r="K61" s="326"/>
      <c r="L61" s="326"/>
      <c r="M61" s="326"/>
      <c r="N61" s="326"/>
      <c r="O61" s="326"/>
      <c r="P61" s="326"/>
      <c r="Q61" s="326"/>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row>
    <row r="62" spans="1:45" ht="15.75" customHeight="1" thickBot="1" x14ac:dyDescent="0.25">
      <c r="A62" s="326"/>
      <c r="B62" s="663" t="s">
        <v>164</v>
      </c>
      <c r="C62" s="664"/>
      <c r="D62" s="324"/>
      <c r="E62" s="752"/>
      <c r="F62" s="753"/>
      <c r="G62" s="410"/>
      <c r="H62" s="752"/>
      <c r="I62" s="753"/>
      <c r="J62" s="326"/>
      <c r="K62" s="326"/>
      <c r="L62" s="326"/>
      <c r="M62" s="326"/>
      <c r="N62" s="326"/>
      <c r="O62" s="326"/>
      <c r="P62" s="326"/>
      <c r="Q62" s="326"/>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row>
    <row r="63" spans="1:45" ht="16" thickBot="1" x14ac:dyDescent="0.25">
      <c r="A63" s="326"/>
      <c r="B63" s="765"/>
      <c r="C63" s="765"/>
      <c r="D63" s="324"/>
      <c r="E63" s="783"/>
      <c r="F63" s="783"/>
      <c r="G63" s="410"/>
      <c r="H63" s="783"/>
      <c r="I63" s="783"/>
      <c r="J63" s="326"/>
      <c r="K63" s="326"/>
      <c r="L63" s="326"/>
      <c r="M63" s="326"/>
      <c r="N63" s="326"/>
      <c r="O63" s="326"/>
      <c r="P63" s="326"/>
      <c r="Q63" s="326"/>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row>
    <row r="64" spans="1:45" ht="16" thickBot="1" x14ac:dyDescent="0.25">
      <c r="A64" s="326"/>
      <c r="B64" s="663" t="s">
        <v>165</v>
      </c>
      <c r="C64" s="664"/>
      <c r="D64" s="324"/>
      <c r="E64" s="752"/>
      <c r="F64" s="753"/>
      <c r="G64" s="410"/>
      <c r="H64" s="752"/>
      <c r="I64" s="753"/>
      <c r="J64" s="326"/>
      <c r="K64" s="326"/>
      <c r="L64" s="326"/>
      <c r="M64" s="326"/>
      <c r="N64" s="326"/>
      <c r="O64" s="326"/>
      <c r="P64" s="326"/>
      <c r="Q64" s="326"/>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row>
    <row r="65" spans="1:45" ht="16" thickBot="1" x14ac:dyDescent="0.25">
      <c r="A65" s="326"/>
      <c r="B65" s="765"/>
      <c r="C65" s="765"/>
      <c r="D65" s="324"/>
      <c r="E65" s="783"/>
      <c r="F65" s="783"/>
      <c r="G65" s="410"/>
      <c r="H65" s="783"/>
      <c r="I65" s="783"/>
      <c r="J65" s="326"/>
      <c r="K65" s="326"/>
      <c r="L65" s="326"/>
      <c r="M65" s="326"/>
      <c r="N65" s="326"/>
      <c r="O65" s="326"/>
      <c r="P65" s="326"/>
      <c r="Q65" s="326"/>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row>
    <row r="66" spans="1:45" ht="15.75" customHeight="1" thickBot="1" x14ac:dyDescent="0.25">
      <c r="A66" s="326"/>
      <c r="B66" s="663" t="s">
        <v>166</v>
      </c>
      <c r="C66" s="664"/>
      <c r="D66" s="324"/>
      <c r="E66" s="752"/>
      <c r="F66" s="753"/>
      <c r="G66" s="410"/>
      <c r="H66" s="752"/>
      <c r="I66" s="753"/>
      <c r="J66" s="326"/>
      <c r="K66" s="326"/>
      <c r="L66" s="639" t="s">
        <v>306</v>
      </c>
      <c r="M66" s="640"/>
      <c r="N66" s="640"/>
      <c r="O66" s="640"/>
      <c r="P66" s="640"/>
      <c r="Q66" s="641"/>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row>
    <row r="67" spans="1:45" ht="16" thickBot="1" x14ac:dyDescent="0.25">
      <c r="A67" s="326"/>
      <c r="B67" s="765"/>
      <c r="C67" s="765"/>
      <c r="D67" s="324"/>
      <c r="E67" s="783"/>
      <c r="F67" s="783"/>
      <c r="G67" s="410"/>
      <c r="H67" s="783"/>
      <c r="I67" s="783"/>
      <c r="J67" s="326"/>
      <c r="K67" s="326"/>
      <c r="L67" s="326"/>
      <c r="M67" s="326"/>
      <c r="N67" s="326"/>
      <c r="O67" s="326"/>
      <c r="P67" s="326"/>
      <c r="Q67" s="326"/>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row>
    <row r="68" spans="1:45" ht="30" customHeight="1" thickBot="1" x14ac:dyDescent="0.25">
      <c r="A68" s="326"/>
      <c r="B68" s="660" t="s">
        <v>167</v>
      </c>
      <c r="C68" s="662"/>
      <c r="D68" s="324"/>
      <c r="E68" s="752"/>
      <c r="F68" s="753"/>
      <c r="G68" s="410"/>
      <c r="H68" s="752"/>
      <c r="I68" s="753"/>
      <c r="J68" s="326"/>
      <c r="K68" s="326"/>
      <c r="L68" s="326"/>
      <c r="M68" s="326"/>
      <c r="N68" s="326"/>
      <c r="O68" s="326"/>
      <c r="P68" s="326"/>
      <c r="Q68" s="326"/>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row>
    <row r="69" spans="1:45" x14ac:dyDescent="0.2">
      <c r="A69" s="326"/>
      <c r="B69" s="326"/>
      <c r="C69" s="326"/>
      <c r="D69" s="326"/>
      <c r="E69" s="326"/>
      <c r="F69" s="326"/>
      <c r="G69" s="326"/>
      <c r="H69" s="326"/>
      <c r="I69" s="326"/>
      <c r="J69" s="326"/>
      <c r="K69" s="326"/>
      <c r="L69" s="326"/>
      <c r="M69" s="326"/>
      <c r="N69" s="326"/>
      <c r="O69" s="326"/>
      <c r="P69" s="326"/>
      <c r="Q69" s="326"/>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row>
    <row r="70" spans="1:45" ht="30.75" customHeight="1" thickBot="1" x14ac:dyDescent="0.25">
      <c r="A70" s="235"/>
      <c r="B70" s="235"/>
      <c r="C70" s="235"/>
      <c r="D70" s="235"/>
      <c r="E70" s="235"/>
      <c r="F70" s="235"/>
      <c r="G70" s="235"/>
      <c r="H70" s="235"/>
      <c r="I70" s="235"/>
      <c r="J70" s="235"/>
      <c r="K70" s="235"/>
      <c r="L70" s="235"/>
      <c r="M70" s="235"/>
      <c r="N70" s="235"/>
      <c r="O70" s="235"/>
      <c r="P70" s="235"/>
      <c r="Q70" s="235"/>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row>
    <row r="71" spans="1:45" ht="29.25" customHeight="1" thickBot="1" x14ac:dyDescent="0.25">
      <c r="A71" s="8"/>
      <c r="B71" s="720" t="s">
        <v>203</v>
      </c>
      <c r="C71" s="721"/>
      <c r="D71" s="721"/>
      <c r="E71" s="721"/>
      <c r="F71" s="721"/>
      <c r="G71" s="721"/>
      <c r="H71" s="721"/>
      <c r="I71" s="721"/>
      <c r="J71" s="721"/>
      <c r="K71" s="721"/>
      <c r="L71" s="721"/>
      <c r="M71" s="721"/>
      <c r="N71" s="722"/>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row>
    <row r="72" spans="1:45" ht="16" thickBo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row>
    <row r="73" spans="1:45" ht="36" customHeight="1" thickBot="1" x14ac:dyDescent="0.25">
      <c r="A73" s="231">
        <v>1</v>
      </c>
      <c r="B73" s="755" t="s">
        <v>266</v>
      </c>
      <c r="C73" s="756"/>
      <c r="D73" s="756"/>
      <c r="E73" s="756"/>
      <c r="F73" s="756"/>
      <c r="G73" s="756"/>
      <c r="H73" s="756"/>
      <c r="I73" s="756"/>
      <c r="J73" s="756"/>
      <c r="K73" s="756"/>
      <c r="L73" s="756"/>
      <c r="M73" s="756"/>
      <c r="N73" s="757"/>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row>
    <row r="74" spans="1:45" ht="16" thickBot="1" x14ac:dyDescent="0.25">
      <c r="A74" s="235"/>
      <c r="B74" s="235"/>
      <c r="C74" s="235"/>
      <c r="D74" s="235"/>
      <c r="E74" s="235"/>
      <c r="F74" s="235"/>
      <c r="G74" s="235"/>
      <c r="H74" s="235"/>
      <c r="I74" s="235"/>
      <c r="J74" s="235"/>
      <c r="K74" s="235"/>
      <c r="L74" s="235"/>
      <c r="M74" s="235"/>
      <c r="N74" s="235"/>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row>
    <row r="75" spans="1:45" ht="16" thickBot="1" x14ac:dyDescent="0.25">
      <c r="A75" s="235"/>
      <c r="B75" s="774" t="s">
        <v>174</v>
      </c>
      <c r="C75" s="775"/>
      <c r="D75" s="775"/>
      <c r="E75" s="775"/>
      <c r="F75" s="776"/>
      <c r="G75" s="326"/>
      <c r="H75" s="326"/>
      <c r="I75" s="326"/>
      <c r="J75" s="326"/>
      <c r="K75" s="326"/>
      <c r="L75" s="326"/>
      <c r="M75" s="326"/>
      <c r="N75" s="326"/>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row>
    <row r="76" spans="1:45" ht="16" thickBot="1" x14ac:dyDescent="0.25">
      <c r="A76" s="235"/>
      <c r="B76" s="326"/>
      <c r="C76" s="326"/>
      <c r="D76" s="326"/>
      <c r="E76" s="326"/>
      <c r="F76" s="326"/>
      <c r="G76" s="326"/>
      <c r="H76" s="326"/>
      <c r="I76" s="326"/>
      <c r="J76" s="326"/>
      <c r="K76" s="326"/>
      <c r="L76" s="326"/>
      <c r="M76" s="326"/>
      <c r="N76" s="326"/>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row>
    <row r="77" spans="1:45" ht="16" thickBot="1" x14ac:dyDescent="0.25">
      <c r="A77" s="235"/>
      <c r="B77" s="663" t="s">
        <v>168</v>
      </c>
      <c r="C77" s="664"/>
      <c r="D77" s="326"/>
      <c r="E77" s="668">
        <f>'Financial Statements'!F44</f>
        <v>0</v>
      </c>
      <c r="F77" s="669"/>
      <c r="G77" s="326"/>
      <c r="H77" s="780" t="s">
        <v>269</v>
      </c>
      <c r="I77" s="781"/>
      <c r="J77" s="781"/>
      <c r="K77" s="781"/>
      <c r="L77" s="781"/>
      <c r="M77" s="781"/>
      <c r="N77" s="782"/>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row>
    <row r="78" spans="1:45" ht="16" thickBot="1" x14ac:dyDescent="0.25">
      <c r="A78" s="235"/>
      <c r="B78" s="765"/>
      <c r="C78" s="765"/>
      <c r="D78" s="326"/>
      <c r="E78" s="766"/>
      <c r="F78" s="766"/>
      <c r="G78" s="326"/>
      <c r="H78" s="322"/>
      <c r="I78" s="322"/>
      <c r="J78" s="322"/>
      <c r="K78" s="322"/>
      <c r="L78" s="322"/>
      <c r="M78" s="322"/>
      <c r="N78" s="322"/>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row>
    <row r="79" spans="1:45" ht="16" thickBot="1" x14ac:dyDescent="0.25">
      <c r="A79" s="235"/>
      <c r="B79" s="663" t="s">
        <v>169</v>
      </c>
      <c r="C79" s="664"/>
      <c r="D79" s="326"/>
      <c r="E79" s="668">
        <f>'Financial Statements'!F15</f>
        <v>0</v>
      </c>
      <c r="F79" s="669"/>
      <c r="G79" s="326"/>
      <c r="H79" s="780" t="s">
        <v>269</v>
      </c>
      <c r="I79" s="781"/>
      <c r="J79" s="781"/>
      <c r="K79" s="781"/>
      <c r="L79" s="781"/>
      <c r="M79" s="781"/>
      <c r="N79" s="78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row>
    <row r="80" spans="1:45" ht="16" thickBot="1" x14ac:dyDescent="0.25">
      <c r="A80" s="235"/>
      <c r="B80" s="765"/>
      <c r="C80" s="765"/>
      <c r="D80" s="326"/>
      <c r="E80" s="777"/>
      <c r="F80" s="777"/>
      <c r="G80" s="326"/>
      <c r="H80" s="322"/>
      <c r="I80" s="322"/>
      <c r="J80" s="322"/>
      <c r="K80" s="322"/>
      <c r="L80" s="322"/>
      <c r="M80" s="322"/>
      <c r="N80" s="322"/>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row>
    <row r="81" spans="1:45" ht="30" customHeight="1" thickBot="1" x14ac:dyDescent="0.25">
      <c r="A81" s="235"/>
      <c r="B81" s="663" t="s">
        <v>172</v>
      </c>
      <c r="C81" s="664"/>
      <c r="D81" s="326"/>
      <c r="E81" s="797" t="e">
        <f>'Financial Statements'!F15/E83</f>
        <v>#DIV/0!</v>
      </c>
      <c r="F81" s="798"/>
      <c r="G81" s="326"/>
      <c r="H81" s="758" t="s">
        <v>270</v>
      </c>
      <c r="I81" s="759"/>
      <c r="J81" s="759"/>
      <c r="K81" s="759"/>
      <c r="L81" s="759"/>
      <c r="M81" s="759"/>
      <c r="N81" s="760"/>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row>
    <row r="82" spans="1:45" ht="16" thickBot="1" x14ac:dyDescent="0.25">
      <c r="A82" s="235"/>
      <c r="B82" s="765"/>
      <c r="C82" s="765"/>
      <c r="D82" s="326"/>
      <c r="E82" s="777"/>
      <c r="F82" s="777"/>
      <c r="G82" s="326"/>
      <c r="H82" s="322"/>
      <c r="I82" s="322"/>
      <c r="J82" s="322"/>
      <c r="K82" s="322"/>
      <c r="L82" s="322"/>
      <c r="M82" s="322"/>
      <c r="N82" s="322"/>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row>
    <row r="83" spans="1:45" ht="33.75" customHeight="1" thickBot="1" x14ac:dyDescent="0.25">
      <c r="A83" s="235"/>
      <c r="B83" s="660" t="s">
        <v>170</v>
      </c>
      <c r="C83" s="662"/>
      <c r="D83" s="326"/>
      <c r="E83" s="771"/>
      <c r="F83" s="772"/>
      <c r="G83" s="326"/>
      <c r="H83" s="758" t="s">
        <v>267</v>
      </c>
      <c r="I83" s="759"/>
      <c r="J83" s="759"/>
      <c r="K83" s="759"/>
      <c r="L83" s="759"/>
      <c r="M83" s="759"/>
      <c r="N83" s="760"/>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row>
    <row r="84" spans="1:45" ht="16" thickBot="1" x14ac:dyDescent="0.25">
      <c r="A84" s="235"/>
      <c r="B84" s="765"/>
      <c r="C84" s="765"/>
      <c r="D84" s="326"/>
      <c r="E84" s="777"/>
      <c r="F84" s="777"/>
      <c r="G84" s="326"/>
      <c r="H84" s="322"/>
      <c r="I84" s="322"/>
      <c r="J84" s="322"/>
      <c r="K84" s="322"/>
      <c r="L84" s="322"/>
      <c r="M84" s="322"/>
      <c r="N84" s="322"/>
      <c r="O84" s="8"/>
      <c r="P84" s="8"/>
      <c r="Q84" s="341"/>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row>
    <row r="85" spans="1:45" ht="31.5" customHeight="1" thickBot="1" x14ac:dyDescent="0.25">
      <c r="A85" s="235"/>
      <c r="B85" s="663" t="s">
        <v>171</v>
      </c>
      <c r="C85" s="664"/>
      <c r="D85" s="326"/>
      <c r="E85" s="778"/>
      <c r="F85" s="779"/>
      <c r="G85" s="326"/>
      <c r="H85" s="758" t="s">
        <v>268</v>
      </c>
      <c r="I85" s="759"/>
      <c r="J85" s="759"/>
      <c r="K85" s="759"/>
      <c r="L85" s="759"/>
      <c r="M85" s="759"/>
      <c r="N85" s="760"/>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row>
    <row r="86" spans="1:45" ht="16" thickBot="1" x14ac:dyDescent="0.25">
      <c r="A86" s="235"/>
      <c r="B86" s="710"/>
      <c r="C86" s="710"/>
      <c r="D86" s="326"/>
      <c r="E86" s="773"/>
      <c r="F86" s="773"/>
      <c r="G86" s="326"/>
      <c r="H86" s="322"/>
      <c r="I86" s="322"/>
      <c r="J86" s="322"/>
      <c r="K86" s="322"/>
      <c r="L86" s="322"/>
      <c r="M86" s="322"/>
      <c r="N86" s="322"/>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row>
    <row r="87" spans="1:45" ht="32.25" customHeight="1" thickBot="1" x14ac:dyDescent="0.25">
      <c r="A87" s="235"/>
      <c r="B87" s="660" t="s">
        <v>202</v>
      </c>
      <c r="C87" s="662"/>
      <c r="D87" s="326"/>
      <c r="E87" s="668">
        <f>H42+H44</f>
        <v>0</v>
      </c>
      <c r="F87" s="669"/>
      <c r="G87" s="326"/>
      <c r="H87" s="758" t="s">
        <v>269</v>
      </c>
      <c r="I87" s="759"/>
      <c r="J87" s="759"/>
      <c r="K87" s="759"/>
      <c r="L87" s="759"/>
      <c r="M87" s="759"/>
      <c r="N87" s="760"/>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row>
    <row r="88" spans="1:45" ht="20.25" customHeight="1" x14ac:dyDescent="0.2">
      <c r="A88" s="235"/>
      <c r="B88" s="235"/>
      <c r="C88" s="235"/>
      <c r="D88" s="235"/>
      <c r="E88" s="235"/>
      <c r="F88" s="235"/>
      <c r="G88" s="235"/>
      <c r="H88" s="235"/>
      <c r="I88" s="235"/>
      <c r="J88" s="235"/>
      <c r="K88" s="235"/>
      <c r="L88" s="235"/>
      <c r="M88" s="235"/>
      <c r="N88" s="235"/>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row>
    <row r="89" spans="1:45" x14ac:dyDescent="0.2">
      <c r="A89" s="235"/>
      <c r="B89" s="235"/>
      <c r="C89" s="235"/>
      <c r="D89" s="235"/>
      <c r="E89" s="235"/>
      <c r="F89" s="235"/>
      <c r="G89" s="235"/>
      <c r="H89" s="235"/>
      <c r="I89" s="235"/>
      <c r="J89" s="235"/>
      <c r="K89" s="235"/>
      <c r="L89" s="235"/>
      <c r="M89" s="235"/>
      <c r="N89" s="235"/>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row>
    <row r="90" spans="1:45" ht="16" thickBot="1" x14ac:dyDescent="0.25">
      <c r="A90" s="235"/>
      <c r="B90" s="235"/>
      <c r="C90" s="235"/>
      <c r="D90" s="235"/>
      <c r="E90" s="235"/>
      <c r="F90" s="235"/>
      <c r="G90" s="235"/>
      <c r="H90" s="235"/>
      <c r="I90" s="235"/>
      <c r="J90" s="235"/>
      <c r="K90" s="235"/>
      <c r="L90" s="235"/>
      <c r="M90" s="235"/>
      <c r="N90" s="235"/>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row>
    <row r="91" spans="1:45" ht="16" thickBot="1" x14ac:dyDescent="0.25">
      <c r="A91" s="235"/>
      <c r="B91" s="774" t="s">
        <v>173</v>
      </c>
      <c r="C91" s="775"/>
      <c r="D91" s="775"/>
      <c r="E91" s="775"/>
      <c r="F91" s="776"/>
      <c r="G91" s="326"/>
      <c r="H91" s="326"/>
      <c r="I91" s="326"/>
      <c r="J91" s="326"/>
      <c r="K91" s="326"/>
      <c r="L91" s="326"/>
      <c r="M91" s="326"/>
      <c r="N91" s="326"/>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row>
    <row r="92" spans="1:45" ht="16" thickBot="1" x14ac:dyDescent="0.25">
      <c r="A92" s="235"/>
      <c r="B92" s="326"/>
      <c r="C92" s="326"/>
      <c r="D92" s="326"/>
      <c r="E92" s="326"/>
      <c r="F92" s="326"/>
      <c r="G92" s="326"/>
      <c r="H92" s="326"/>
      <c r="I92" s="326"/>
      <c r="J92" s="326"/>
      <c r="K92" s="326"/>
      <c r="L92" s="326"/>
      <c r="M92" s="326"/>
      <c r="N92" s="326"/>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row>
    <row r="93" spans="1:45" ht="18" customHeight="1" thickBot="1" x14ac:dyDescent="0.25">
      <c r="A93" s="235"/>
      <c r="B93" s="663" t="s">
        <v>168</v>
      </c>
      <c r="C93" s="664"/>
      <c r="D93" s="326"/>
      <c r="E93" s="771"/>
      <c r="F93" s="772"/>
      <c r="G93" s="326"/>
      <c r="H93" s="770"/>
      <c r="I93" s="770"/>
      <c r="J93" s="770"/>
      <c r="K93" s="770"/>
      <c r="L93" s="770"/>
      <c r="M93" s="770"/>
      <c r="N93" s="770"/>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row>
    <row r="94" spans="1:45" ht="16" thickBot="1" x14ac:dyDescent="0.25">
      <c r="A94" s="235"/>
      <c r="B94" s="765"/>
      <c r="C94" s="765"/>
      <c r="D94" s="326"/>
      <c r="E94" s="766"/>
      <c r="F94" s="766"/>
      <c r="G94" s="326"/>
      <c r="H94" s="333"/>
      <c r="I94" s="333"/>
      <c r="J94" s="333"/>
      <c r="K94" s="333"/>
      <c r="L94" s="333"/>
      <c r="M94" s="333"/>
      <c r="N94" s="333"/>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row>
    <row r="95" spans="1:45" ht="16" thickBot="1" x14ac:dyDescent="0.25">
      <c r="A95" s="235"/>
      <c r="B95" s="663" t="s">
        <v>169</v>
      </c>
      <c r="C95" s="664"/>
      <c r="D95" s="326"/>
      <c r="E95" s="771"/>
      <c r="F95" s="772"/>
      <c r="G95" s="326"/>
      <c r="H95" s="770"/>
      <c r="I95" s="770"/>
      <c r="J95" s="770"/>
      <c r="K95" s="770"/>
      <c r="L95" s="770"/>
      <c r="M95" s="770"/>
      <c r="N95" s="770"/>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row>
    <row r="96" spans="1:45" ht="15.75" customHeight="1" thickBot="1" x14ac:dyDescent="0.25">
      <c r="A96" s="235"/>
      <c r="B96" s="765"/>
      <c r="C96" s="765"/>
      <c r="D96" s="326"/>
      <c r="E96" s="766"/>
      <c r="F96" s="766"/>
      <c r="G96" s="326"/>
      <c r="H96" s="333"/>
      <c r="I96" s="333"/>
      <c r="J96" s="333"/>
      <c r="K96" s="333"/>
      <c r="L96" s="333"/>
      <c r="M96" s="333"/>
      <c r="N96" s="333"/>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row>
    <row r="97" spans="1:45" ht="16" thickBot="1" x14ac:dyDescent="0.25">
      <c r="A97" s="235"/>
      <c r="B97" s="663" t="s">
        <v>172</v>
      </c>
      <c r="C97" s="664"/>
      <c r="D97" s="326"/>
      <c r="E97" s="767"/>
      <c r="F97" s="768"/>
      <c r="G97" s="326"/>
      <c r="H97" s="754"/>
      <c r="I97" s="754"/>
      <c r="J97" s="754"/>
      <c r="K97" s="754"/>
      <c r="L97" s="754"/>
      <c r="M97" s="754"/>
      <c r="N97" s="754"/>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row>
    <row r="98" spans="1:45" ht="15.75" customHeight="1" thickBot="1" x14ac:dyDescent="0.25">
      <c r="A98" s="235"/>
      <c r="B98" s="765"/>
      <c r="C98" s="765"/>
      <c r="D98" s="326"/>
      <c r="E98" s="766"/>
      <c r="F98" s="766"/>
      <c r="G98" s="326"/>
      <c r="H98" s="333"/>
      <c r="I98" s="333"/>
      <c r="J98" s="333"/>
      <c r="K98" s="333"/>
      <c r="L98" s="333"/>
      <c r="M98" s="333"/>
      <c r="N98" s="333"/>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row>
    <row r="99" spans="1:45" ht="16" thickBot="1" x14ac:dyDescent="0.25">
      <c r="A99" s="235"/>
      <c r="B99" s="660" t="s">
        <v>170</v>
      </c>
      <c r="C99" s="662"/>
      <c r="D99" s="326"/>
      <c r="E99" s="771"/>
      <c r="F99" s="772"/>
      <c r="G99" s="326"/>
      <c r="H99" s="754"/>
      <c r="I99" s="754"/>
      <c r="J99" s="754"/>
      <c r="K99" s="754"/>
      <c r="L99" s="754"/>
      <c r="M99" s="754"/>
      <c r="N99" s="754"/>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row>
    <row r="100" spans="1:45" ht="16" thickBot="1" x14ac:dyDescent="0.25">
      <c r="A100" s="235"/>
      <c r="B100" s="765"/>
      <c r="C100" s="765"/>
      <c r="D100" s="326"/>
      <c r="E100" s="766"/>
      <c r="F100" s="766"/>
      <c r="G100" s="326"/>
      <c r="H100" s="333"/>
      <c r="I100" s="333"/>
      <c r="J100" s="333"/>
      <c r="K100" s="333"/>
      <c r="L100" s="333"/>
      <c r="M100" s="333"/>
      <c r="N100" s="333"/>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row>
    <row r="101" spans="1:45" ht="16" thickBot="1" x14ac:dyDescent="0.25">
      <c r="A101" s="235"/>
      <c r="B101" s="663" t="s">
        <v>171</v>
      </c>
      <c r="C101" s="664"/>
      <c r="D101" s="326"/>
      <c r="E101" s="767"/>
      <c r="F101" s="768"/>
      <c r="G101" s="326"/>
      <c r="H101" s="754"/>
      <c r="I101" s="754"/>
      <c r="J101" s="754"/>
      <c r="K101" s="754"/>
      <c r="L101" s="754"/>
      <c r="M101" s="754"/>
      <c r="N101" s="754"/>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row>
    <row r="102" spans="1:45" ht="16" thickBot="1" x14ac:dyDescent="0.25">
      <c r="A102" s="235"/>
      <c r="B102" s="710"/>
      <c r="C102" s="710"/>
      <c r="D102" s="326"/>
      <c r="E102" s="769"/>
      <c r="F102" s="769"/>
      <c r="G102" s="326"/>
      <c r="H102" s="333"/>
      <c r="I102" s="333"/>
      <c r="J102" s="333"/>
      <c r="K102" s="333"/>
      <c r="L102" s="333"/>
      <c r="M102" s="333"/>
      <c r="N102" s="333"/>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row>
    <row r="103" spans="1:45" ht="33" customHeight="1" thickBot="1" x14ac:dyDescent="0.25">
      <c r="A103" s="235"/>
      <c r="B103" s="660" t="s">
        <v>202</v>
      </c>
      <c r="C103" s="662"/>
      <c r="D103" s="326"/>
      <c r="E103" s="752"/>
      <c r="F103" s="753"/>
      <c r="G103" s="326"/>
      <c r="H103" s="754"/>
      <c r="I103" s="754"/>
      <c r="J103" s="754"/>
      <c r="K103" s="754"/>
      <c r="L103" s="754"/>
      <c r="M103" s="754"/>
      <c r="N103" s="754"/>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row>
    <row r="104" spans="1:45" x14ac:dyDescent="0.2">
      <c r="A104" s="235"/>
      <c r="B104" s="235"/>
      <c r="C104" s="235"/>
      <c r="D104" s="235"/>
      <c r="E104" s="235"/>
      <c r="F104" s="235"/>
      <c r="G104" s="235"/>
      <c r="H104" s="235"/>
      <c r="I104" s="235"/>
      <c r="J104" s="235"/>
      <c r="K104" s="235"/>
      <c r="L104" s="235"/>
      <c r="M104" s="235"/>
      <c r="N104" s="235"/>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row>
    <row r="105" spans="1:45" x14ac:dyDescent="0.2">
      <c r="A105" s="235"/>
      <c r="B105" s="235"/>
      <c r="C105" s="235"/>
      <c r="D105" s="235"/>
      <c r="E105" s="235"/>
      <c r="F105" s="235"/>
      <c r="G105" s="235"/>
      <c r="H105" s="235"/>
      <c r="I105" s="235"/>
      <c r="J105" s="235"/>
      <c r="K105" s="235"/>
      <c r="L105" s="235"/>
      <c r="M105" s="235"/>
      <c r="N105" s="235"/>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row>
    <row r="106" spans="1:45" ht="16" thickBot="1" x14ac:dyDescent="0.25">
      <c r="A106" s="235"/>
      <c r="B106" s="235"/>
      <c r="C106" s="235"/>
      <c r="D106" s="235"/>
      <c r="E106" s="235"/>
      <c r="F106" s="235"/>
      <c r="G106" s="235"/>
      <c r="H106" s="235"/>
      <c r="I106" s="235"/>
      <c r="J106" s="235"/>
      <c r="K106" s="235"/>
      <c r="L106" s="235"/>
      <c r="M106" s="235"/>
      <c r="N106" s="235"/>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row>
    <row r="107" spans="1:45" ht="26" thickBot="1" x14ac:dyDescent="0.25">
      <c r="A107" s="8"/>
      <c r="B107" s="720" t="s">
        <v>176</v>
      </c>
      <c r="C107" s="721"/>
      <c r="D107" s="721"/>
      <c r="E107" s="721"/>
      <c r="F107" s="721"/>
      <c r="G107" s="721"/>
      <c r="H107" s="721"/>
      <c r="I107" s="721"/>
      <c r="J107" s="721"/>
      <c r="K107" s="721"/>
      <c r="L107" s="721"/>
      <c r="M107" s="721"/>
      <c r="N107" s="722"/>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row>
    <row r="108" spans="1:45" ht="16" thickBo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row>
    <row r="109" spans="1:45" ht="24" customHeight="1" thickBot="1" x14ac:dyDescent="0.25">
      <c r="A109" s="231">
        <v>1</v>
      </c>
      <c r="B109" s="755" t="s">
        <v>271</v>
      </c>
      <c r="C109" s="756"/>
      <c r="D109" s="756"/>
      <c r="E109" s="756"/>
      <c r="F109" s="756"/>
      <c r="G109" s="756"/>
      <c r="H109" s="756"/>
      <c r="I109" s="756"/>
      <c r="J109" s="756"/>
      <c r="K109" s="756"/>
      <c r="L109" s="756"/>
      <c r="M109" s="756"/>
      <c r="N109" s="757"/>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row>
    <row r="110" spans="1:45" ht="16" thickBot="1" x14ac:dyDescent="0.25">
      <c r="A110" s="235"/>
      <c r="B110" s="326"/>
      <c r="C110" s="326"/>
      <c r="D110" s="326"/>
      <c r="E110" s="326"/>
      <c r="F110" s="326"/>
      <c r="G110" s="326"/>
      <c r="H110" s="326"/>
      <c r="I110" s="326"/>
      <c r="J110" s="326"/>
      <c r="K110" s="326"/>
      <c r="L110" s="326"/>
      <c r="M110" s="326"/>
      <c r="N110" s="326"/>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row>
    <row r="111" spans="1:45" s="124" customFormat="1" ht="35.25" customHeight="1" thickBot="1" x14ac:dyDescent="0.25">
      <c r="A111" s="231">
        <v>2</v>
      </c>
      <c r="B111" s="761" t="s">
        <v>272</v>
      </c>
      <c r="C111" s="762"/>
      <c r="D111" s="762"/>
      <c r="E111" s="762"/>
      <c r="F111" s="762"/>
      <c r="G111" s="762"/>
      <c r="H111" s="762"/>
      <c r="I111" s="762"/>
      <c r="J111" s="762"/>
      <c r="K111" s="762"/>
      <c r="L111" s="762"/>
      <c r="M111" s="762"/>
      <c r="N111" s="76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row>
    <row r="112" spans="1:45" ht="16" thickBot="1" x14ac:dyDescent="0.25">
      <c r="A112" s="235"/>
      <c r="B112" s="326"/>
      <c r="C112" s="326"/>
      <c r="D112" s="326"/>
      <c r="E112" s="326"/>
      <c r="F112" s="326"/>
      <c r="G112" s="326"/>
      <c r="H112" s="326"/>
      <c r="I112" s="326"/>
      <c r="J112" s="326"/>
      <c r="K112" s="326"/>
      <c r="L112" s="326"/>
      <c r="M112" s="326"/>
      <c r="N112" s="326"/>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row>
    <row r="113" spans="1:45" ht="16" thickBot="1" x14ac:dyDescent="0.25">
      <c r="A113" s="235"/>
      <c r="B113" s="326"/>
      <c r="C113" s="326"/>
      <c r="D113" s="232" t="s">
        <v>339</v>
      </c>
      <c r="E113" s="324"/>
      <c r="F113" s="232" t="s">
        <v>338</v>
      </c>
      <c r="G113" s="324"/>
      <c r="H113" s="232" t="s">
        <v>340</v>
      </c>
      <c r="I113" s="326"/>
      <c r="J113" s="326"/>
      <c r="K113" s="326"/>
      <c r="L113" s="326"/>
      <c r="M113" s="326"/>
      <c r="N113" s="326"/>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row>
    <row r="114" spans="1:45" ht="16" thickBot="1" x14ac:dyDescent="0.25">
      <c r="A114" s="235"/>
      <c r="B114" s="326"/>
      <c r="C114" s="233"/>
      <c r="D114" s="233"/>
      <c r="E114" s="233"/>
      <c r="F114" s="233"/>
      <c r="G114" s="233"/>
      <c r="H114" s="326"/>
      <c r="I114" s="326"/>
      <c r="J114" s="326"/>
      <c r="K114" s="326"/>
      <c r="L114" s="326"/>
      <c r="M114" s="326"/>
      <c r="N114" s="326"/>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row>
    <row r="115" spans="1:45" ht="16" thickBot="1" x14ac:dyDescent="0.25">
      <c r="A115" s="235"/>
      <c r="B115" s="234" t="s">
        <v>179</v>
      </c>
      <c r="C115" s="233"/>
      <c r="D115" s="591"/>
      <c r="E115" s="410"/>
      <c r="F115" s="591"/>
      <c r="G115" s="410"/>
      <c r="H115" s="592"/>
      <c r="I115" s="326"/>
      <c r="J115" s="326"/>
      <c r="K115" s="326"/>
      <c r="L115" s="326"/>
      <c r="M115" s="326"/>
      <c r="N115" s="326"/>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row>
    <row r="116" spans="1:45" ht="16" thickBot="1" x14ac:dyDescent="0.25">
      <c r="A116" s="235"/>
      <c r="B116" s="326"/>
      <c r="C116" s="326"/>
      <c r="D116" s="326"/>
      <c r="E116" s="326"/>
      <c r="F116" s="326"/>
      <c r="G116" s="326"/>
      <c r="H116" s="326"/>
      <c r="I116" s="326"/>
      <c r="J116" s="326"/>
      <c r="K116" s="326"/>
      <c r="L116" s="326"/>
      <c r="M116" s="326"/>
      <c r="N116" s="326"/>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row>
    <row r="117" spans="1:45" ht="16" thickBot="1" x14ac:dyDescent="0.25">
      <c r="A117" s="235"/>
      <c r="B117" s="328" t="s">
        <v>213</v>
      </c>
      <c r="C117" s="329"/>
      <c r="D117" s="329"/>
      <c r="E117" s="329"/>
      <c r="F117" s="730"/>
      <c r="G117" s="730"/>
      <c r="H117" s="730"/>
      <c r="I117" s="730"/>
      <c r="J117" s="730"/>
      <c r="K117" s="730"/>
      <c r="L117" s="730"/>
      <c r="M117" s="730"/>
      <c r="N117" s="731"/>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row>
    <row r="118" spans="1:45" ht="16" thickBot="1" x14ac:dyDescent="0.25">
      <c r="A118" s="235"/>
      <c r="B118" s="326"/>
      <c r="C118" s="326"/>
      <c r="D118" s="326"/>
      <c r="E118" s="326"/>
      <c r="F118" s="326"/>
      <c r="G118" s="326"/>
      <c r="H118" s="326"/>
      <c r="I118" s="326"/>
      <c r="J118" s="326"/>
      <c r="K118" s="326"/>
      <c r="L118" s="326"/>
      <c r="M118" s="326"/>
      <c r="N118" s="326"/>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row>
    <row r="119" spans="1:45" ht="30.75" customHeight="1" thickBot="1" x14ac:dyDescent="0.25">
      <c r="A119" s="235"/>
      <c r="B119" s="663" t="s">
        <v>209</v>
      </c>
      <c r="C119" s="764"/>
      <c r="D119" s="664"/>
      <c r="E119" s="322"/>
      <c r="F119" s="752"/>
      <c r="G119" s="753"/>
      <c r="H119" s="322"/>
      <c r="I119" s="758" t="s">
        <v>273</v>
      </c>
      <c r="J119" s="759"/>
      <c r="K119" s="759"/>
      <c r="L119" s="759"/>
      <c r="M119" s="759"/>
      <c r="N119" s="760"/>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row>
    <row r="120" spans="1:45" ht="16" thickBot="1" x14ac:dyDescent="0.25">
      <c r="A120" s="235"/>
      <c r="B120" s="751"/>
      <c r="C120" s="751"/>
      <c r="D120" s="336"/>
      <c r="E120" s="324"/>
      <c r="F120" s="642"/>
      <c r="G120" s="642"/>
      <c r="H120" s="326"/>
      <c r="I120" s="719"/>
      <c r="J120" s="719"/>
      <c r="K120" s="719"/>
      <c r="L120" s="719"/>
      <c r="M120" s="719"/>
      <c r="N120" s="719"/>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row>
    <row r="121" spans="1:45" ht="16" thickBot="1" x14ac:dyDescent="0.25">
      <c r="A121" s="235"/>
      <c r="B121" s="712" t="s">
        <v>210</v>
      </c>
      <c r="C121" s="713"/>
      <c r="D121" s="714"/>
      <c r="E121" s="324"/>
      <c r="F121" s="747"/>
      <c r="G121" s="748"/>
      <c r="H121" s="326"/>
      <c r="I121" s="729" t="s">
        <v>274</v>
      </c>
      <c r="J121" s="730"/>
      <c r="K121" s="730"/>
      <c r="L121" s="730"/>
      <c r="M121" s="730"/>
      <c r="N121" s="731"/>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row>
    <row r="122" spans="1:45" ht="16" thickBot="1" x14ac:dyDescent="0.25">
      <c r="A122" s="235"/>
      <c r="B122" s="719"/>
      <c r="C122" s="719"/>
      <c r="D122" s="719"/>
      <c r="E122" s="324"/>
      <c r="F122" s="746"/>
      <c r="G122" s="746"/>
      <c r="H122" s="326"/>
      <c r="I122" s="719"/>
      <c r="J122" s="719"/>
      <c r="K122" s="719"/>
      <c r="L122" s="719"/>
      <c r="M122" s="719"/>
      <c r="N122" s="719"/>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row>
    <row r="123" spans="1:45" ht="16" thickBot="1" x14ac:dyDescent="0.25">
      <c r="A123" s="235"/>
      <c r="B123" s="712" t="s">
        <v>211</v>
      </c>
      <c r="C123" s="713"/>
      <c r="D123" s="714"/>
      <c r="E123" s="324"/>
      <c r="F123" s="747"/>
      <c r="G123" s="748"/>
      <c r="H123" s="326"/>
      <c r="I123" s="729" t="s">
        <v>274</v>
      </c>
      <c r="J123" s="730"/>
      <c r="K123" s="730"/>
      <c r="L123" s="730"/>
      <c r="M123" s="730"/>
      <c r="N123" s="731"/>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row>
    <row r="124" spans="1:45" ht="16" thickBot="1" x14ac:dyDescent="0.25">
      <c r="A124" s="235"/>
      <c r="B124" s="719"/>
      <c r="C124" s="719"/>
      <c r="D124" s="719"/>
      <c r="E124" s="324"/>
      <c r="F124" s="642"/>
      <c r="G124" s="642"/>
      <c r="H124" s="326"/>
      <c r="I124" s="719"/>
      <c r="J124" s="719"/>
      <c r="K124" s="719"/>
      <c r="L124" s="719"/>
      <c r="M124" s="719"/>
      <c r="N124" s="719"/>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row>
    <row r="125" spans="1:45" ht="16" thickBot="1" x14ac:dyDescent="0.25">
      <c r="A125" s="235"/>
      <c r="B125" s="712" t="s">
        <v>212</v>
      </c>
      <c r="C125" s="713"/>
      <c r="D125" s="714"/>
      <c r="E125" s="324"/>
      <c r="F125" s="749">
        <f>E83</f>
        <v>0</v>
      </c>
      <c r="G125" s="750"/>
      <c r="H125" s="326"/>
      <c r="I125" s="729" t="s">
        <v>275</v>
      </c>
      <c r="J125" s="730"/>
      <c r="K125" s="730"/>
      <c r="L125" s="730"/>
      <c r="M125" s="730"/>
      <c r="N125" s="731"/>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row>
    <row r="126" spans="1:45" ht="16" thickBot="1" x14ac:dyDescent="0.25">
      <c r="A126" s="235"/>
      <c r="B126" s="719"/>
      <c r="C126" s="719"/>
      <c r="D126" s="719"/>
      <c r="E126" s="324"/>
      <c r="F126" s="745"/>
      <c r="G126" s="745"/>
      <c r="H126" s="326"/>
      <c r="I126" s="719"/>
      <c r="J126" s="719"/>
      <c r="K126" s="719"/>
      <c r="L126" s="719"/>
      <c r="M126" s="719"/>
      <c r="N126" s="719"/>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row>
    <row r="127" spans="1:45" ht="16" thickBot="1" x14ac:dyDescent="0.25">
      <c r="A127" s="235"/>
      <c r="B127" s="712" t="s">
        <v>222</v>
      </c>
      <c r="C127" s="713"/>
      <c r="D127" s="714"/>
      <c r="E127" s="324"/>
      <c r="F127" s="749" t="e">
        <f>F119/F129</f>
        <v>#DIV/0!</v>
      </c>
      <c r="G127" s="750"/>
      <c r="H127" s="326"/>
      <c r="I127" s="639" t="s">
        <v>216</v>
      </c>
      <c r="J127" s="640"/>
      <c r="K127" s="640"/>
      <c r="L127" s="640"/>
      <c r="M127" s="640"/>
      <c r="N127" s="641"/>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row>
    <row r="128" spans="1:45" ht="16" thickBot="1" x14ac:dyDescent="0.25">
      <c r="A128" s="235"/>
      <c r="B128" s="719"/>
      <c r="C128" s="719"/>
      <c r="D128" s="719"/>
      <c r="E128" s="326"/>
      <c r="F128" s="726"/>
      <c r="G128" s="726"/>
      <c r="H128" s="326"/>
      <c r="I128" s="710"/>
      <c r="J128" s="710"/>
      <c r="K128" s="710"/>
      <c r="L128" s="710"/>
      <c r="M128" s="710"/>
      <c r="N128" s="710"/>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row>
    <row r="129" spans="1:45" ht="16" thickBot="1" x14ac:dyDescent="0.25">
      <c r="A129" s="235"/>
      <c r="B129" s="712" t="s">
        <v>171</v>
      </c>
      <c r="C129" s="713"/>
      <c r="D129" s="714"/>
      <c r="E129" s="326"/>
      <c r="F129" s="727">
        <f>E85</f>
        <v>0</v>
      </c>
      <c r="G129" s="728"/>
      <c r="H129" s="326"/>
      <c r="I129" s="729" t="s">
        <v>275</v>
      </c>
      <c r="J129" s="730"/>
      <c r="K129" s="730"/>
      <c r="L129" s="730"/>
      <c r="M129" s="730"/>
      <c r="N129" s="731"/>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row>
    <row r="130" spans="1:45" ht="16" thickBot="1" x14ac:dyDescent="0.25">
      <c r="A130" s="235"/>
      <c r="B130" s="326"/>
      <c r="C130" s="326"/>
      <c r="D130" s="326"/>
      <c r="E130" s="326"/>
      <c r="F130" s="326"/>
      <c r="G130" s="326"/>
      <c r="H130" s="326"/>
      <c r="I130" s="326"/>
      <c r="J130" s="326"/>
      <c r="K130" s="326"/>
      <c r="L130" s="326"/>
      <c r="M130" s="326"/>
      <c r="N130" s="326"/>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row>
    <row r="131" spans="1:45" ht="16" thickBot="1" x14ac:dyDescent="0.25">
      <c r="A131" s="235"/>
      <c r="B131" s="712" t="s">
        <v>214</v>
      </c>
      <c r="C131" s="713"/>
      <c r="D131" s="713"/>
      <c r="E131" s="713"/>
      <c r="F131" s="713"/>
      <c r="G131" s="713"/>
      <c r="H131" s="713"/>
      <c r="I131" s="713"/>
      <c r="J131" s="713"/>
      <c r="K131" s="713"/>
      <c r="L131" s="713"/>
      <c r="M131" s="713"/>
      <c r="N131" s="714"/>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row>
    <row r="132" spans="1:45" ht="16" thickBot="1" x14ac:dyDescent="0.25">
      <c r="A132" s="235"/>
      <c r="B132" s="718"/>
      <c r="C132" s="718"/>
      <c r="D132" s="718"/>
      <c r="E132" s="326"/>
      <c r="F132" s="326"/>
      <c r="G132" s="326"/>
      <c r="H132" s="326"/>
      <c r="I132" s="326"/>
      <c r="J132" s="326"/>
      <c r="K132" s="326"/>
      <c r="L132" s="326"/>
      <c r="M132" s="326"/>
      <c r="N132" s="326"/>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row>
    <row r="133" spans="1:45" ht="16" thickBot="1" x14ac:dyDescent="0.25">
      <c r="A133" s="235"/>
      <c r="B133" s="712" t="s">
        <v>276</v>
      </c>
      <c r="C133" s="713"/>
      <c r="D133" s="714"/>
      <c r="E133" s="326"/>
      <c r="F133" s="724"/>
      <c r="G133" s="725"/>
      <c r="H133" s="326"/>
      <c r="I133" s="729" t="s">
        <v>274</v>
      </c>
      <c r="J133" s="730"/>
      <c r="K133" s="730"/>
      <c r="L133" s="730"/>
      <c r="M133" s="730"/>
      <c r="N133" s="731"/>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row>
    <row r="134" spans="1:45" ht="16" thickBot="1" x14ac:dyDescent="0.25">
      <c r="A134" s="235"/>
      <c r="B134" s="719"/>
      <c r="C134" s="719"/>
      <c r="D134" s="719"/>
      <c r="E134" s="326"/>
      <c r="F134" s="723"/>
      <c r="G134" s="723"/>
      <c r="H134" s="326"/>
      <c r="I134" s="718"/>
      <c r="J134" s="718"/>
      <c r="K134" s="718"/>
      <c r="L134" s="718"/>
      <c r="M134" s="718"/>
      <c r="N134" s="71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row>
    <row r="135" spans="1:45" ht="16" thickBot="1" x14ac:dyDescent="0.25">
      <c r="A135" s="235"/>
      <c r="B135" s="712" t="s">
        <v>215</v>
      </c>
      <c r="C135" s="713"/>
      <c r="D135" s="714"/>
      <c r="E135" s="326"/>
      <c r="F135" s="724"/>
      <c r="G135" s="725"/>
      <c r="H135" s="326"/>
      <c r="I135" s="729" t="s">
        <v>274</v>
      </c>
      <c r="J135" s="730"/>
      <c r="K135" s="730"/>
      <c r="L135" s="730"/>
      <c r="M135" s="730"/>
      <c r="N135" s="731"/>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row>
    <row r="136" spans="1:45" ht="16" thickBot="1" x14ac:dyDescent="0.25">
      <c r="A136" s="235"/>
      <c r="B136" s="726"/>
      <c r="C136" s="726"/>
      <c r="D136" s="726"/>
      <c r="E136" s="326"/>
      <c r="F136" s="330"/>
      <c r="G136" s="330"/>
      <c r="H136" s="326"/>
      <c r="I136" s="718"/>
      <c r="J136" s="718"/>
      <c r="K136" s="718"/>
      <c r="L136" s="718"/>
      <c r="M136" s="718"/>
      <c r="N136" s="71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row>
    <row r="137" spans="1:45" ht="16" thickBot="1" x14ac:dyDescent="0.25">
      <c r="A137" s="235"/>
      <c r="B137" s="712" t="s">
        <v>238</v>
      </c>
      <c r="C137" s="713"/>
      <c r="D137" s="714"/>
      <c r="E137" s="326"/>
      <c r="F137" s="732">
        <f>F133+F135</f>
        <v>0</v>
      </c>
      <c r="G137" s="733"/>
      <c r="H137" s="326"/>
      <c r="I137" s="729" t="s">
        <v>277</v>
      </c>
      <c r="J137" s="730"/>
      <c r="K137" s="730"/>
      <c r="L137" s="730"/>
      <c r="M137" s="730"/>
      <c r="N137" s="731"/>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row>
    <row r="138" spans="1:45" ht="16" thickBo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row>
    <row r="139" spans="1:45" ht="26" thickBot="1" x14ac:dyDescent="0.25">
      <c r="A139" s="8"/>
      <c r="B139" s="720" t="s">
        <v>225</v>
      </c>
      <c r="C139" s="721"/>
      <c r="D139" s="721"/>
      <c r="E139" s="721"/>
      <c r="F139" s="721"/>
      <c r="G139" s="721"/>
      <c r="H139" s="721"/>
      <c r="I139" s="721"/>
      <c r="J139" s="721"/>
      <c r="K139" s="721"/>
      <c r="L139" s="721"/>
      <c r="M139" s="721"/>
      <c r="N139" s="722"/>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row>
    <row r="140" spans="1:45" ht="16" thickBo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row>
    <row r="141" spans="1:45" ht="33" customHeight="1" thickBot="1" x14ac:dyDescent="0.25">
      <c r="A141" s="231">
        <v>1</v>
      </c>
      <c r="B141" s="734" t="s">
        <v>278</v>
      </c>
      <c r="C141" s="735"/>
      <c r="D141" s="735"/>
      <c r="E141" s="735"/>
      <c r="F141" s="735"/>
      <c r="G141" s="735"/>
      <c r="H141" s="735"/>
      <c r="I141" s="735"/>
      <c r="J141" s="735"/>
      <c r="K141" s="735"/>
      <c r="L141" s="735"/>
      <c r="M141" s="735"/>
      <c r="N141" s="736"/>
      <c r="O141" s="326"/>
      <c r="P141" s="326"/>
      <c r="Q141" s="326"/>
      <c r="R141" s="326"/>
      <c r="S141" s="326"/>
      <c r="T141" s="326"/>
      <c r="U141" s="326"/>
      <c r="V141" s="326"/>
      <c r="W141" s="326"/>
      <c r="X141" s="15"/>
      <c r="Y141" s="8"/>
      <c r="Z141" s="8"/>
      <c r="AA141" s="8"/>
      <c r="AB141" s="8"/>
      <c r="AC141" s="8"/>
      <c r="AD141" s="8"/>
      <c r="AE141" s="8"/>
      <c r="AF141" s="8"/>
      <c r="AG141" s="8"/>
      <c r="AH141" s="8"/>
      <c r="AI141" s="8"/>
      <c r="AJ141" s="8"/>
      <c r="AK141" s="8"/>
      <c r="AL141" s="8"/>
      <c r="AM141" s="8"/>
      <c r="AN141" s="8"/>
      <c r="AO141" s="8"/>
      <c r="AP141" s="8"/>
      <c r="AQ141" s="8"/>
      <c r="AR141" s="8"/>
      <c r="AS141" s="8"/>
    </row>
    <row r="142" spans="1:45" ht="29.25" customHeight="1" thickBot="1" x14ac:dyDescent="0.25">
      <c r="A142" s="235"/>
      <c r="B142" s="326"/>
      <c r="C142" s="326"/>
      <c r="D142" s="326"/>
      <c r="E142" s="326"/>
      <c r="F142" s="326"/>
      <c r="G142" s="326"/>
      <c r="H142" s="326"/>
      <c r="I142" s="326"/>
      <c r="J142" s="326"/>
      <c r="K142" s="326"/>
      <c r="L142" s="326"/>
      <c r="M142" s="326"/>
      <c r="N142" s="326"/>
      <c r="O142" s="326"/>
      <c r="P142" s="326"/>
      <c r="Q142" s="326"/>
      <c r="R142" s="326"/>
      <c r="S142" s="326"/>
      <c r="T142" s="326"/>
      <c r="U142" s="326"/>
      <c r="V142" s="326"/>
      <c r="W142" s="326"/>
      <c r="X142" s="15"/>
      <c r="Y142" s="8"/>
      <c r="Z142" s="8"/>
      <c r="AA142" s="8"/>
      <c r="AB142" s="8"/>
      <c r="AC142" s="8"/>
      <c r="AD142" s="8"/>
      <c r="AE142" s="8"/>
      <c r="AF142" s="8"/>
      <c r="AG142" s="8"/>
      <c r="AH142" s="8"/>
      <c r="AI142" s="8"/>
      <c r="AJ142" s="8"/>
      <c r="AK142" s="8"/>
      <c r="AL142" s="8"/>
      <c r="AM142" s="8"/>
      <c r="AN142" s="8"/>
      <c r="AO142" s="8"/>
      <c r="AP142" s="8"/>
      <c r="AQ142" s="8"/>
      <c r="AR142" s="8"/>
      <c r="AS142" s="8"/>
    </row>
    <row r="143" spans="1:45" ht="50.25" customHeight="1" thickBot="1" x14ac:dyDescent="0.25">
      <c r="A143" s="231">
        <v>2</v>
      </c>
      <c r="B143" s="737" t="s">
        <v>279</v>
      </c>
      <c r="C143" s="738"/>
      <c r="D143" s="738"/>
      <c r="E143" s="738"/>
      <c r="F143" s="738"/>
      <c r="G143" s="738"/>
      <c r="H143" s="738"/>
      <c r="I143" s="738"/>
      <c r="J143" s="738"/>
      <c r="K143" s="738"/>
      <c r="L143" s="738"/>
      <c r="M143" s="738"/>
      <c r="N143" s="739"/>
      <c r="O143" s="326"/>
      <c r="P143" s="326"/>
      <c r="Q143" s="326"/>
      <c r="R143" s="326"/>
      <c r="S143" s="326"/>
      <c r="T143" s="326"/>
      <c r="U143" s="326"/>
      <c r="V143" s="326"/>
      <c r="W143" s="326"/>
      <c r="X143" s="15"/>
      <c r="Y143" s="8"/>
      <c r="Z143" s="8"/>
      <c r="AA143" s="8"/>
      <c r="AB143" s="8"/>
      <c r="AC143" s="8"/>
      <c r="AD143" s="8"/>
      <c r="AE143" s="8"/>
      <c r="AF143" s="8"/>
      <c r="AG143" s="8"/>
      <c r="AH143" s="8"/>
      <c r="AI143" s="8"/>
      <c r="AJ143" s="8"/>
      <c r="AK143" s="8"/>
      <c r="AL143" s="8"/>
      <c r="AM143" s="8"/>
      <c r="AN143" s="8"/>
      <c r="AO143" s="8"/>
      <c r="AP143" s="8"/>
      <c r="AQ143" s="8"/>
      <c r="AR143" s="8"/>
      <c r="AS143" s="8"/>
    </row>
    <row r="144" spans="1:45" ht="17" thickBot="1" x14ac:dyDescent="0.25">
      <c r="A144" s="235"/>
      <c r="B144" s="326"/>
      <c r="C144" s="326"/>
      <c r="D144" s="326"/>
      <c r="E144" s="326"/>
      <c r="F144" s="326"/>
      <c r="G144" s="326"/>
      <c r="H144" s="326"/>
      <c r="I144" s="326"/>
      <c r="J144" s="326"/>
      <c r="K144" s="326"/>
      <c r="L144" s="326"/>
      <c r="M144" s="326"/>
      <c r="N144" s="326"/>
      <c r="O144" s="326"/>
      <c r="P144" s="326"/>
      <c r="Q144" s="326"/>
      <c r="R144" s="326"/>
      <c r="S144" s="326"/>
      <c r="T144" s="326"/>
      <c r="U144" s="326"/>
      <c r="V144" s="326"/>
      <c r="W144" s="326"/>
      <c r="X144" s="15"/>
      <c r="Y144" s="8"/>
      <c r="Z144" s="8"/>
      <c r="AA144" s="8"/>
      <c r="AB144" s="8"/>
      <c r="AC144" s="8"/>
      <c r="AD144" s="8"/>
      <c r="AE144" s="8"/>
      <c r="AF144" s="8"/>
      <c r="AG144" s="8"/>
      <c r="AH144" s="8"/>
      <c r="AI144" s="8"/>
      <c r="AJ144" s="8"/>
      <c r="AK144" s="8"/>
      <c r="AL144" s="8"/>
      <c r="AM144" s="8"/>
      <c r="AN144" s="8"/>
      <c r="AO144" s="8"/>
      <c r="AP144" s="8"/>
      <c r="AQ144" s="8"/>
      <c r="AR144" s="8"/>
      <c r="AS144" s="8"/>
    </row>
    <row r="145" spans="1:45" ht="33" customHeight="1" thickBot="1" x14ac:dyDescent="0.25">
      <c r="A145" s="231">
        <v>3</v>
      </c>
      <c r="B145" s="740" t="s">
        <v>237</v>
      </c>
      <c r="C145" s="741"/>
      <c r="D145" s="741"/>
      <c r="E145" s="741"/>
      <c r="F145" s="741"/>
      <c r="G145" s="741"/>
      <c r="H145" s="741"/>
      <c r="I145" s="741"/>
      <c r="J145" s="741"/>
      <c r="K145" s="741"/>
      <c r="L145" s="741"/>
      <c r="M145" s="741"/>
      <c r="N145" s="742"/>
      <c r="O145" s="326"/>
      <c r="P145" s="326"/>
      <c r="Q145" s="326"/>
      <c r="R145" s="326"/>
      <c r="S145" s="326"/>
      <c r="T145" s="326"/>
      <c r="U145" s="326"/>
      <c r="V145" s="326"/>
      <c r="W145" s="326"/>
      <c r="X145" s="15"/>
      <c r="Y145" s="8"/>
      <c r="Z145" s="8"/>
      <c r="AA145" s="8"/>
      <c r="AB145" s="8"/>
      <c r="AC145" s="8"/>
      <c r="AD145" s="8"/>
      <c r="AE145" s="8"/>
      <c r="AF145" s="8"/>
      <c r="AG145" s="8"/>
      <c r="AH145" s="8"/>
      <c r="AI145" s="8"/>
      <c r="AJ145" s="8"/>
      <c r="AK145" s="8"/>
      <c r="AL145" s="8"/>
      <c r="AM145" s="8"/>
      <c r="AN145" s="8"/>
      <c r="AO145" s="8"/>
      <c r="AP145" s="8"/>
      <c r="AQ145" s="8"/>
      <c r="AR145" s="8"/>
      <c r="AS145" s="8"/>
    </row>
    <row r="146" spans="1:45" ht="17" thickBot="1" x14ac:dyDescent="0.25">
      <c r="A146" s="235"/>
      <c r="B146" s="683"/>
      <c r="C146" s="683"/>
      <c r="D146" s="683"/>
      <c r="E146" s="683"/>
      <c r="F146" s="683"/>
      <c r="G146" s="683"/>
      <c r="H146" s="683"/>
      <c r="I146" s="683"/>
      <c r="J146" s="683"/>
      <c r="K146" s="683"/>
      <c r="L146" s="683"/>
      <c r="M146" s="683"/>
      <c r="N146" s="683"/>
      <c r="O146" s="326"/>
      <c r="P146" s="326"/>
      <c r="Q146" s="326"/>
      <c r="R146" s="326"/>
      <c r="S146" s="326"/>
      <c r="T146" s="326"/>
      <c r="U146" s="326"/>
      <c r="V146" s="326"/>
      <c r="W146" s="326"/>
      <c r="X146" s="15"/>
      <c r="Y146" s="8"/>
      <c r="Z146" s="8"/>
      <c r="AA146" s="8"/>
      <c r="AB146" s="8"/>
      <c r="AC146" s="8"/>
      <c r="AD146" s="8"/>
      <c r="AE146" s="8"/>
      <c r="AF146" s="8"/>
      <c r="AG146" s="8"/>
      <c r="AH146" s="8"/>
      <c r="AI146" s="8"/>
      <c r="AJ146" s="8"/>
      <c r="AK146" s="8"/>
      <c r="AL146" s="8"/>
      <c r="AM146" s="8"/>
      <c r="AN146" s="8"/>
      <c r="AO146" s="8"/>
      <c r="AP146" s="8"/>
      <c r="AQ146" s="8"/>
      <c r="AR146" s="8"/>
      <c r="AS146" s="8"/>
    </row>
    <row r="147" spans="1:45" ht="62.25" customHeight="1" x14ac:dyDescent="0.2">
      <c r="A147" s="235"/>
      <c r="B147" s="694"/>
      <c r="C147" s="694"/>
      <c r="D147" s="444"/>
      <c r="E147" s="704"/>
      <c r="F147" s="704"/>
      <c r="G147" s="444"/>
      <c r="H147" s="670"/>
      <c r="I147" s="670"/>
      <c r="J147" s="670"/>
      <c r="K147" s="670"/>
      <c r="L147" s="670"/>
      <c r="M147" s="670"/>
      <c r="N147" s="670"/>
      <c r="O147" s="444"/>
      <c r="P147" s="671" t="s">
        <v>323</v>
      </c>
      <c r="Q147" s="672"/>
      <c r="R147" s="672"/>
      <c r="S147" s="672"/>
      <c r="T147" s="672"/>
      <c r="U147" s="672"/>
      <c r="V147" s="672"/>
      <c r="W147" s="673"/>
      <c r="X147" s="15"/>
      <c r="Y147" s="8"/>
      <c r="Z147" s="8"/>
      <c r="AA147" s="8"/>
      <c r="AB147" s="8"/>
      <c r="AC147" s="8"/>
      <c r="AD147" s="8"/>
      <c r="AE147" s="8"/>
      <c r="AF147" s="8"/>
      <c r="AG147" s="8"/>
      <c r="AH147" s="8"/>
      <c r="AI147" s="8"/>
      <c r="AJ147" s="8"/>
      <c r="AK147" s="8"/>
      <c r="AL147" s="8"/>
      <c r="AM147" s="8"/>
      <c r="AN147" s="8"/>
      <c r="AO147" s="8"/>
      <c r="AP147" s="8"/>
      <c r="AQ147" s="8"/>
      <c r="AR147" s="8"/>
      <c r="AS147" s="8"/>
    </row>
    <row r="148" spans="1:45" ht="16" x14ac:dyDescent="0.2">
      <c r="A148" s="235"/>
      <c r="B148" s="444"/>
      <c r="C148" s="444"/>
      <c r="D148" s="444"/>
      <c r="E148" s="444"/>
      <c r="F148" s="444"/>
      <c r="G148" s="444"/>
      <c r="H148" s="444"/>
      <c r="I148" s="444"/>
      <c r="J148" s="444"/>
      <c r="K148" s="444"/>
      <c r="L148" s="444"/>
      <c r="M148" s="444"/>
      <c r="N148" s="444"/>
      <c r="O148" s="444"/>
      <c r="P148" s="674"/>
      <c r="Q148" s="675"/>
      <c r="R148" s="675"/>
      <c r="S148" s="675"/>
      <c r="T148" s="675"/>
      <c r="U148" s="675"/>
      <c r="V148" s="675"/>
      <c r="W148" s="676"/>
      <c r="X148" s="15"/>
      <c r="Y148" s="8"/>
      <c r="Z148" s="8"/>
      <c r="AA148" s="8"/>
      <c r="AB148" s="8"/>
      <c r="AC148" s="8"/>
      <c r="AD148" s="8"/>
      <c r="AE148" s="8"/>
      <c r="AF148" s="8"/>
      <c r="AG148" s="8"/>
      <c r="AH148" s="8"/>
      <c r="AI148" s="8"/>
      <c r="AJ148" s="8"/>
      <c r="AK148" s="8"/>
      <c r="AL148" s="8"/>
      <c r="AM148" s="8"/>
      <c r="AN148" s="8"/>
      <c r="AO148" s="8"/>
      <c r="AP148" s="8"/>
      <c r="AQ148" s="8"/>
      <c r="AR148" s="8"/>
      <c r="AS148" s="8"/>
    </row>
    <row r="149" spans="1:45" ht="17" thickBot="1" x14ac:dyDescent="0.25">
      <c r="A149" s="235"/>
      <c r="B149" s="444"/>
      <c r="C149" s="444"/>
      <c r="D149" s="444"/>
      <c r="E149" s="444"/>
      <c r="F149" s="444"/>
      <c r="G149" s="444"/>
      <c r="H149" s="444"/>
      <c r="I149" s="444"/>
      <c r="J149" s="444"/>
      <c r="K149" s="444"/>
      <c r="L149" s="444"/>
      <c r="M149" s="444"/>
      <c r="N149" s="444"/>
      <c r="O149" s="444"/>
      <c r="P149" s="674"/>
      <c r="Q149" s="675"/>
      <c r="R149" s="675"/>
      <c r="S149" s="675"/>
      <c r="T149" s="675"/>
      <c r="U149" s="675"/>
      <c r="V149" s="675"/>
      <c r="W149" s="676"/>
      <c r="X149" s="15"/>
      <c r="Y149" s="8"/>
      <c r="Z149" s="8"/>
      <c r="AA149" s="8"/>
      <c r="AB149" s="8"/>
      <c r="AC149" s="8"/>
      <c r="AD149" s="8"/>
      <c r="AE149" s="8"/>
      <c r="AF149" s="8"/>
      <c r="AG149" s="8"/>
      <c r="AH149" s="8"/>
      <c r="AI149" s="8"/>
      <c r="AJ149" s="8"/>
      <c r="AK149" s="8"/>
      <c r="AL149" s="8"/>
      <c r="AM149" s="8"/>
      <c r="AN149" s="8"/>
      <c r="AO149" s="8"/>
      <c r="AP149" s="8"/>
      <c r="AQ149" s="8"/>
      <c r="AR149" s="8"/>
      <c r="AS149" s="8"/>
    </row>
    <row r="150" spans="1:45" ht="17" thickBot="1" x14ac:dyDescent="0.25">
      <c r="A150" s="235"/>
      <c r="B150" s="326"/>
      <c r="C150" s="326"/>
      <c r="D150" s="326"/>
      <c r="E150" s="326"/>
      <c r="F150" s="326"/>
      <c r="G150" s="712" t="s">
        <v>228</v>
      </c>
      <c r="H150" s="713"/>
      <c r="I150" s="713"/>
      <c r="J150" s="713"/>
      <c r="K150" s="713"/>
      <c r="L150" s="713"/>
      <c r="M150" s="713"/>
      <c r="N150" s="714"/>
      <c r="O150" s="326"/>
      <c r="P150" s="677"/>
      <c r="Q150" s="678"/>
      <c r="R150" s="678"/>
      <c r="S150" s="678"/>
      <c r="T150" s="678"/>
      <c r="U150" s="678"/>
      <c r="V150" s="678"/>
      <c r="W150" s="679"/>
      <c r="X150" s="15"/>
      <c r="Y150" s="8"/>
      <c r="Z150" s="8"/>
      <c r="AA150" s="8"/>
      <c r="AB150" s="8"/>
      <c r="AC150" s="8"/>
      <c r="AD150" s="8"/>
      <c r="AE150" s="8"/>
      <c r="AF150" s="8"/>
      <c r="AG150" s="8"/>
      <c r="AH150" s="8"/>
      <c r="AI150" s="8"/>
      <c r="AJ150" s="8"/>
      <c r="AK150" s="8"/>
      <c r="AL150" s="8"/>
      <c r="AM150" s="8"/>
      <c r="AN150" s="8"/>
      <c r="AO150" s="8"/>
      <c r="AP150" s="8"/>
      <c r="AQ150" s="8"/>
      <c r="AR150" s="8"/>
      <c r="AS150" s="8"/>
    </row>
    <row r="151" spans="1:45" ht="47" thickBot="1" x14ac:dyDescent="0.25">
      <c r="A151" s="235"/>
      <c r="B151" s="743" t="s">
        <v>187</v>
      </c>
      <c r="C151" s="744"/>
      <c r="D151" s="326"/>
      <c r="E151" s="236" t="s">
        <v>240</v>
      </c>
      <c r="F151" s="326"/>
      <c r="G151" s="326"/>
      <c r="H151" s="326"/>
      <c r="I151" s="326"/>
      <c r="J151" s="326"/>
      <c r="K151" s="326"/>
      <c r="L151" s="326"/>
      <c r="M151" s="326"/>
      <c r="N151" s="326"/>
      <c r="O151" s="326"/>
      <c r="P151" s="326"/>
      <c r="Q151" s="326"/>
      <c r="R151" s="326"/>
      <c r="S151" s="326"/>
      <c r="T151" s="326"/>
      <c r="U151" s="326"/>
      <c r="V151" s="326"/>
      <c r="W151" s="326"/>
      <c r="X151" s="15"/>
      <c r="Y151" s="8"/>
      <c r="Z151" s="8"/>
      <c r="AA151" s="8"/>
      <c r="AB151" s="8"/>
      <c r="AC151" s="8"/>
      <c r="AD151" s="8"/>
      <c r="AE151" s="8"/>
      <c r="AF151" s="8"/>
      <c r="AG151" s="8"/>
      <c r="AH151" s="8"/>
      <c r="AI151" s="8"/>
      <c r="AJ151" s="8"/>
      <c r="AK151" s="8"/>
      <c r="AL151" s="8"/>
      <c r="AM151" s="8"/>
      <c r="AN151" s="8"/>
      <c r="AO151" s="8"/>
      <c r="AP151" s="8"/>
      <c r="AQ151" s="8"/>
      <c r="AR151" s="8"/>
      <c r="AS151" s="8"/>
    </row>
    <row r="152" spans="1:45" ht="38.25" customHeight="1" thickBot="1" x14ac:dyDescent="0.25">
      <c r="A152" s="235"/>
      <c r="B152" s="635" t="s">
        <v>383</v>
      </c>
      <c r="C152" s="636"/>
      <c r="D152" s="326"/>
      <c r="E152" s="326"/>
      <c r="F152" s="237"/>
      <c r="G152" s="699"/>
      <c r="H152" s="700"/>
      <c r="I152" s="316"/>
      <c r="J152" s="699"/>
      <c r="K152" s="700"/>
      <c r="L152" s="316"/>
      <c r="M152" s="699"/>
      <c r="N152" s="700"/>
      <c r="O152" s="326"/>
      <c r="P152" s="684" t="s">
        <v>284</v>
      </c>
      <c r="Q152" s="685"/>
      <c r="R152" s="685"/>
      <c r="S152" s="685"/>
      <c r="T152" s="685"/>
      <c r="U152" s="685"/>
      <c r="V152" s="685"/>
      <c r="W152" s="686"/>
      <c r="X152" s="15"/>
      <c r="Y152" s="8"/>
      <c r="Z152" s="8"/>
      <c r="AA152" s="8"/>
      <c r="AB152" s="8"/>
      <c r="AC152" s="8"/>
      <c r="AD152" s="8"/>
      <c r="AE152" s="8"/>
      <c r="AF152" s="8"/>
      <c r="AG152" s="8"/>
      <c r="AH152" s="8"/>
      <c r="AI152" s="8"/>
      <c r="AJ152" s="8"/>
      <c r="AK152" s="8"/>
      <c r="AL152" s="8"/>
      <c r="AM152" s="8"/>
      <c r="AN152" s="8"/>
      <c r="AO152" s="8"/>
      <c r="AP152" s="8"/>
      <c r="AQ152" s="8"/>
      <c r="AR152" s="8"/>
      <c r="AS152" s="8"/>
    </row>
    <row r="153" spans="1:45" ht="17" thickBot="1" x14ac:dyDescent="0.25">
      <c r="A153" s="235"/>
      <c r="B153" s="326"/>
      <c r="C153" s="326"/>
      <c r="D153" s="326"/>
      <c r="E153" s="326"/>
      <c r="F153" s="326"/>
      <c r="G153" s="717"/>
      <c r="H153" s="717"/>
      <c r="I153" s="326"/>
      <c r="J153" s="717"/>
      <c r="K153" s="717"/>
      <c r="L153" s="326"/>
      <c r="M153" s="717"/>
      <c r="N153" s="717"/>
      <c r="O153" s="326"/>
      <c r="P153" s="687"/>
      <c r="Q153" s="687"/>
      <c r="R153" s="687"/>
      <c r="S153" s="687"/>
      <c r="T153" s="687"/>
      <c r="U153" s="687"/>
      <c r="V153" s="687"/>
      <c r="W153" s="687"/>
      <c r="X153" s="15"/>
      <c r="Y153" s="8"/>
      <c r="Z153" s="8"/>
      <c r="AA153" s="8"/>
      <c r="AB153" s="8"/>
      <c r="AC153" s="8"/>
      <c r="AD153" s="8"/>
      <c r="AE153" s="8"/>
      <c r="AF153" s="8"/>
      <c r="AG153" s="8"/>
      <c r="AH153" s="8"/>
      <c r="AI153" s="8"/>
      <c r="AJ153" s="8"/>
      <c r="AK153" s="8"/>
      <c r="AL153" s="8"/>
      <c r="AM153" s="8"/>
      <c r="AN153" s="8"/>
      <c r="AO153" s="8"/>
      <c r="AP153" s="8"/>
      <c r="AQ153" s="8"/>
      <c r="AR153" s="8"/>
      <c r="AS153" s="8"/>
    </row>
    <row r="154" spans="1:45" ht="49.5" customHeight="1" thickBot="1" x14ac:dyDescent="0.25">
      <c r="A154" s="235"/>
      <c r="B154" s="708" t="s">
        <v>142</v>
      </c>
      <c r="C154" s="709"/>
      <c r="D154" s="125"/>
      <c r="E154" s="419" t="e">
        <f>('Financial Statements'!F6-'Financial Statements'!E6)/'Financial Statements'!E6</f>
        <v>#DIV/0!</v>
      </c>
      <c r="F154" s="324"/>
      <c r="G154" s="657"/>
      <c r="H154" s="658"/>
      <c r="I154" s="238"/>
      <c r="J154" s="652"/>
      <c r="K154" s="653"/>
      <c r="L154" s="238"/>
      <c r="M154" s="652"/>
      <c r="N154" s="653"/>
      <c r="O154" s="326"/>
      <c r="P154" s="684" t="s">
        <v>297</v>
      </c>
      <c r="Q154" s="685"/>
      <c r="R154" s="685"/>
      <c r="S154" s="685"/>
      <c r="T154" s="685"/>
      <c r="U154" s="685"/>
      <c r="V154" s="685"/>
      <c r="W154" s="686"/>
      <c r="X154" s="15"/>
      <c r="Y154" s="8"/>
      <c r="Z154" s="8"/>
      <c r="AA154" s="8"/>
      <c r="AB154" s="8"/>
      <c r="AC154" s="8"/>
      <c r="AD154" s="8"/>
      <c r="AE154" s="8"/>
      <c r="AF154" s="8"/>
      <c r="AG154" s="8"/>
      <c r="AH154" s="8"/>
      <c r="AI154" s="8"/>
      <c r="AJ154" s="8"/>
      <c r="AK154" s="8"/>
      <c r="AL154" s="8"/>
      <c r="AM154" s="8"/>
      <c r="AN154" s="8"/>
      <c r="AO154" s="8"/>
      <c r="AP154" s="8"/>
      <c r="AQ154" s="8"/>
      <c r="AR154" s="8"/>
      <c r="AS154" s="8"/>
    </row>
    <row r="155" spans="1:45" ht="17" thickBot="1" x14ac:dyDescent="0.25">
      <c r="A155" s="235"/>
      <c r="B155" s="707"/>
      <c r="C155" s="707"/>
      <c r="D155" s="327"/>
      <c r="E155" s="420"/>
      <c r="F155" s="324"/>
      <c r="G155" s="698"/>
      <c r="H155" s="698"/>
      <c r="I155" s="238"/>
      <c r="J155" s="697"/>
      <c r="K155" s="697"/>
      <c r="L155" s="238"/>
      <c r="M155" s="697"/>
      <c r="N155" s="697"/>
      <c r="O155" s="326"/>
      <c r="P155" s="687"/>
      <c r="Q155" s="687"/>
      <c r="R155" s="687"/>
      <c r="S155" s="687"/>
      <c r="T155" s="687"/>
      <c r="U155" s="687"/>
      <c r="V155" s="687"/>
      <c r="W155" s="687"/>
      <c r="X155" s="15"/>
      <c r="Y155" s="8"/>
      <c r="Z155" s="8"/>
      <c r="AA155" s="8"/>
      <c r="AB155" s="8"/>
      <c r="AC155" s="8"/>
      <c r="AD155" s="8"/>
      <c r="AE155" s="8"/>
      <c r="AF155" s="8"/>
      <c r="AG155" s="8"/>
      <c r="AH155" s="8"/>
      <c r="AI155" s="8"/>
      <c r="AJ155" s="8"/>
      <c r="AK155" s="8"/>
      <c r="AL155" s="8"/>
      <c r="AM155" s="8"/>
      <c r="AN155" s="8"/>
      <c r="AO155" s="8"/>
      <c r="AP155" s="8"/>
      <c r="AQ155" s="8"/>
      <c r="AR155" s="8"/>
      <c r="AS155" s="8"/>
    </row>
    <row r="156" spans="1:45" ht="46.5" customHeight="1" thickBot="1" x14ac:dyDescent="0.25">
      <c r="A156" s="235"/>
      <c r="B156" s="663" t="s">
        <v>185</v>
      </c>
      <c r="C156" s="664"/>
      <c r="D156" s="327"/>
      <c r="E156" s="419" t="e">
        <f>'Financial Statements'!$F7/'Financial Statements'!F6</f>
        <v>#DIV/0!</v>
      </c>
      <c r="F156" s="324"/>
      <c r="G156" s="657"/>
      <c r="H156" s="658"/>
      <c r="I156" s="238"/>
      <c r="J156" s="652"/>
      <c r="K156" s="653"/>
      <c r="L156" s="238"/>
      <c r="M156" s="652"/>
      <c r="N156" s="653"/>
      <c r="O156" s="326"/>
      <c r="P156" s="684" t="s">
        <v>298</v>
      </c>
      <c r="Q156" s="685"/>
      <c r="R156" s="685"/>
      <c r="S156" s="685"/>
      <c r="T156" s="685"/>
      <c r="U156" s="685"/>
      <c r="V156" s="685"/>
      <c r="W156" s="686"/>
      <c r="X156" s="15"/>
      <c r="Y156" s="8"/>
      <c r="Z156" s="8"/>
      <c r="AA156" s="8"/>
      <c r="AB156" s="8"/>
      <c r="AC156" s="8"/>
      <c r="AD156" s="8"/>
      <c r="AE156" s="8"/>
      <c r="AF156" s="8"/>
      <c r="AG156" s="8"/>
      <c r="AH156" s="8"/>
      <c r="AI156" s="8"/>
      <c r="AJ156" s="8"/>
      <c r="AK156" s="8"/>
      <c r="AL156" s="8"/>
      <c r="AM156" s="8"/>
      <c r="AN156" s="8"/>
      <c r="AO156" s="8"/>
      <c r="AP156" s="8"/>
      <c r="AQ156" s="8"/>
      <c r="AR156" s="8"/>
      <c r="AS156" s="8"/>
    </row>
    <row r="157" spans="1:45" ht="17" thickBot="1" x14ac:dyDescent="0.25">
      <c r="A157" s="235"/>
      <c r="B157" s="707"/>
      <c r="C157" s="707"/>
      <c r="D157" s="327"/>
      <c r="E157" s="420"/>
      <c r="F157" s="324"/>
      <c r="G157" s="697"/>
      <c r="H157" s="697"/>
      <c r="I157" s="238"/>
      <c r="J157" s="697"/>
      <c r="K157" s="697"/>
      <c r="L157" s="238"/>
      <c r="M157" s="697"/>
      <c r="N157" s="697"/>
      <c r="O157" s="326"/>
      <c r="P157" s="687"/>
      <c r="Q157" s="687"/>
      <c r="R157" s="687"/>
      <c r="S157" s="687"/>
      <c r="T157" s="687"/>
      <c r="U157" s="687"/>
      <c r="V157" s="687"/>
      <c r="W157" s="687"/>
      <c r="X157" s="15"/>
      <c r="Y157" s="8"/>
      <c r="Z157" s="8"/>
      <c r="AA157" s="8"/>
      <c r="AB157" s="8"/>
      <c r="AC157" s="8"/>
      <c r="AD157" s="8"/>
      <c r="AE157" s="8"/>
      <c r="AF157" s="8"/>
      <c r="AG157" s="8"/>
      <c r="AH157" s="8"/>
      <c r="AI157" s="8"/>
      <c r="AJ157" s="8"/>
      <c r="AK157" s="8"/>
      <c r="AL157" s="8"/>
      <c r="AM157" s="8"/>
      <c r="AN157" s="8"/>
      <c r="AO157" s="8"/>
      <c r="AP157" s="8"/>
      <c r="AQ157" s="8"/>
      <c r="AR157" s="8"/>
      <c r="AS157" s="8"/>
    </row>
    <row r="158" spans="1:45" ht="46.5" customHeight="1" thickBot="1" x14ac:dyDescent="0.25">
      <c r="A158" s="235"/>
      <c r="B158" s="663" t="s">
        <v>178</v>
      </c>
      <c r="C158" s="664"/>
      <c r="D158" s="327"/>
      <c r="E158" s="419" t="e">
        <f>'Financial Statements'!$F9/'Financial Statements'!F6</f>
        <v>#DIV/0!</v>
      </c>
      <c r="F158" s="324"/>
      <c r="G158" s="657"/>
      <c r="H158" s="658"/>
      <c r="I158" s="238"/>
      <c r="J158" s="652"/>
      <c r="K158" s="653"/>
      <c r="L158" s="238"/>
      <c r="M158" s="652"/>
      <c r="N158" s="653"/>
      <c r="O158" s="326"/>
      <c r="P158" s="684" t="s">
        <v>299</v>
      </c>
      <c r="Q158" s="685"/>
      <c r="R158" s="685"/>
      <c r="S158" s="685"/>
      <c r="T158" s="685"/>
      <c r="U158" s="685"/>
      <c r="V158" s="685"/>
      <c r="W158" s="686"/>
      <c r="X158" s="15"/>
      <c r="Y158" s="8"/>
      <c r="Z158" s="8"/>
      <c r="AA158" s="8"/>
      <c r="AB158" s="8"/>
      <c r="AC158" s="8"/>
      <c r="AD158" s="8"/>
      <c r="AE158" s="8"/>
      <c r="AF158" s="8"/>
      <c r="AG158" s="8"/>
      <c r="AH158" s="8"/>
      <c r="AI158" s="8"/>
      <c r="AJ158" s="8"/>
      <c r="AK158" s="8"/>
      <c r="AL158" s="8"/>
      <c r="AM158" s="8"/>
      <c r="AN158" s="8"/>
      <c r="AO158" s="8"/>
      <c r="AP158" s="8"/>
      <c r="AQ158" s="8"/>
      <c r="AR158" s="8"/>
      <c r="AS158" s="8"/>
    </row>
    <row r="159" spans="1:45" ht="17" thickBot="1" x14ac:dyDescent="0.25">
      <c r="A159" s="235"/>
      <c r="B159" s="707"/>
      <c r="C159" s="707"/>
      <c r="D159" s="327"/>
      <c r="E159" s="420"/>
      <c r="F159" s="324"/>
      <c r="G159" s="697"/>
      <c r="H159" s="697"/>
      <c r="I159" s="238"/>
      <c r="J159" s="697"/>
      <c r="K159" s="697"/>
      <c r="L159" s="238"/>
      <c r="M159" s="697"/>
      <c r="N159" s="697"/>
      <c r="O159" s="326"/>
      <c r="P159" s="687"/>
      <c r="Q159" s="687"/>
      <c r="R159" s="687"/>
      <c r="S159" s="687"/>
      <c r="T159" s="687"/>
      <c r="U159" s="687"/>
      <c r="V159" s="687"/>
      <c r="W159" s="687"/>
      <c r="X159" s="15"/>
      <c r="Y159" s="8"/>
      <c r="Z159" s="8"/>
      <c r="AA159" s="8"/>
      <c r="AB159" s="8"/>
      <c r="AC159" s="8"/>
      <c r="AD159" s="8"/>
      <c r="AE159" s="8"/>
      <c r="AF159" s="8"/>
      <c r="AG159" s="8"/>
      <c r="AH159" s="8"/>
      <c r="AI159" s="8"/>
      <c r="AJ159" s="8"/>
      <c r="AK159" s="8"/>
      <c r="AL159" s="8"/>
      <c r="AM159" s="8"/>
      <c r="AN159" s="8"/>
      <c r="AO159" s="8"/>
      <c r="AP159" s="8"/>
      <c r="AQ159" s="8"/>
      <c r="AR159" s="8"/>
      <c r="AS159" s="8"/>
    </row>
    <row r="160" spans="1:45" ht="114" customHeight="1" thickBot="1" x14ac:dyDescent="0.25">
      <c r="A160" s="235"/>
      <c r="B160" s="663" t="s">
        <v>180</v>
      </c>
      <c r="C160" s="664"/>
      <c r="D160" s="327"/>
      <c r="E160" s="421">
        <f>'Financial Statements'!$F11</f>
        <v>0</v>
      </c>
      <c r="F160" s="324"/>
      <c r="G160" s="681"/>
      <c r="H160" s="682"/>
      <c r="I160" s="323"/>
      <c r="J160" s="681"/>
      <c r="K160" s="682"/>
      <c r="L160" s="323"/>
      <c r="M160" s="681"/>
      <c r="N160" s="682"/>
      <c r="O160" s="326"/>
      <c r="P160" s="758" t="s">
        <v>326</v>
      </c>
      <c r="Q160" s="759"/>
      <c r="R160" s="759"/>
      <c r="S160" s="759"/>
      <c r="T160" s="759"/>
      <c r="U160" s="759"/>
      <c r="V160" s="759"/>
      <c r="W160" s="760"/>
      <c r="X160" s="15"/>
      <c r="Y160" s="8"/>
      <c r="Z160" s="8"/>
      <c r="AA160" s="8"/>
      <c r="AB160" s="8"/>
      <c r="AC160" s="8"/>
      <c r="AD160" s="8"/>
      <c r="AE160" s="8"/>
      <c r="AF160" s="8"/>
      <c r="AG160" s="8"/>
      <c r="AH160" s="8"/>
      <c r="AI160" s="8"/>
      <c r="AJ160" s="8"/>
      <c r="AK160" s="8"/>
      <c r="AL160" s="8"/>
      <c r="AM160" s="8"/>
      <c r="AN160" s="8"/>
      <c r="AO160" s="8"/>
      <c r="AP160" s="8"/>
      <c r="AQ160" s="8"/>
      <c r="AR160" s="8"/>
      <c r="AS160" s="8"/>
    </row>
    <row r="161" spans="1:45" ht="17" thickBot="1" x14ac:dyDescent="0.25">
      <c r="A161" s="235"/>
      <c r="B161" s="707"/>
      <c r="C161" s="707"/>
      <c r="D161" s="327"/>
      <c r="E161" s="411"/>
      <c r="F161" s="324"/>
      <c r="G161" s="697"/>
      <c r="H161" s="697"/>
      <c r="I161" s="238"/>
      <c r="J161" s="697"/>
      <c r="K161" s="697"/>
      <c r="L161" s="238"/>
      <c r="M161" s="697"/>
      <c r="N161" s="697"/>
      <c r="O161" s="326"/>
      <c r="P161" s="683"/>
      <c r="Q161" s="683"/>
      <c r="R161" s="683"/>
      <c r="S161" s="683"/>
      <c r="T161" s="683"/>
      <c r="U161" s="683"/>
      <c r="V161" s="683"/>
      <c r="W161" s="683"/>
      <c r="X161" s="15"/>
      <c r="Y161" s="8"/>
      <c r="Z161" s="8"/>
      <c r="AA161" s="8"/>
      <c r="AB161" s="8"/>
      <c r="AC161" s="8"/>
      <c r="AD161" s="8"/>
      <c r="AE161" s="8"/>
      <c r="AF161" s="8"/>
      <c r="AG161" s="8"/>
      <c r="AH161" s="8"/>
      <c r="AI161" s="8"/>
      <c r="AJ161" s="8"/>
      <c r="AK161" s="8"/>
      <c r="AL161" s="8"/>
      <c r="AM161" s="8"/>
      <c r="AN161" s="8"/>
      <c r="AO161" s="8"/>
      <c r="AP161" s="8"/>
      <c r="AQ161" s="8"/>
      <c r="AR161" s="8"/>
      <c r="AS161" s="8"/>
    </row>
    <row r="162" spans="1:45" ht="46.5" customHeight="1" thickBot="1" x14ac:dyDescent="0.25">
      <c r="A162" s="235"/>
      <c r="B162" s="663" t="s">
        <v>146</v>
      </c>
      <c r="C162" s="664"/>
      <c r="D162" s="327"/>
      <c r="E162" s="419" t="e">
        <f>'Financial Statements'!$F13/'Financial Statements'!F12</f>
        <v>#DIV/0!</v>
      </c>
      <c r="F162" s="324"/>
      <c r="G162" s="657"/>
      <c r="H162" s="658"/>
      <c r="I162" s="238"/>
      <c r="J162" s="652"/>
      <c r="K162" s="653"/>
      <c r="L162" s="238"/>
      <c r="M162" s="652"/>
      <c r="N162" s="653"/>
      <c r="O162" s="326"/>
      <c r="P162" s="684" t="s">
        <v>300</v>
      </c>
      <c r="Q162" s="685"/>
      <c r="R162" s="685"/>
      <c r="S162" s="685"/>
      <c r="T162" s="685"/>
      <c r="U162" s="685"/>
      <c r="V162" s="685"/>
      <c r="W162" s="686"/>
      <c r="X162" s="15"/>
      <c r="Y162" s="8"/>
      <c r="Z162" s="8"/>
      <c r="AA162" s="8"/>
      <c r="AB162" s="8"/>
      <c r="AC162" s="8"/>
      <c r="AD162" s="8"/>
      <c r="AE162" s="8"/>
      <c r="AF162" s="8"/>
      <c r="AG162" s="8"/>
      <c r="AH162" s="8"/>
      <c r="AI162" s="8"/>
      <c r="AJ162" s="8"/>
      <c r="AK162" s="8"/>
      <c r="AL162" s="8"/>
      <c r="AM162" s="8"/>
      <c r="AN162" s="8"/>
      <c r="AO162" s="8"/>
      <c r="AP162" s="8"/>
      <c r="AQ162" s="8"/>
      <c r="AR162" s="8"/>
      <c r="AS162" s="8"/>
    </row>
    <row r="163" spans="1:45" ht="17" thickBot="1" x14ac:dyDescent="0.25">
      <c r="A163" s="235"/>
      <c r="B163" s="707"/>
      <c r="C163" s="707"/>
      <c r="D163" s="327"/>
      <c r="E163" s="239"/>
      <c r="F163" s="324"/>
      <c r="G163" s="697"/>
      <c r="H163" s="697"/>
      <c r="I163" s="238"/>
      <c r="J163" s="697"/>
      <c r="K163" s="697"/>
      <c r="L163" s="238"/>
      <c r="M163" s="697"/>
      <c r="N163" s="697"/>
      <c r="O163" s="326"/>
      <c r="P163" s="687"/>
      <c r="Q163" s="687"/>
      <c r="R163" s="687"/>
      <c r="S163" s="687"/>
      <c r="T163" s="687"/>
      <c r="U163" s="687"/>
      <c r="V163" s="687"/>
      <c r="W163" s="687"/>
      <c r="X163" s="15"/>
      <c r="Y163" s="8"/>
      <c r="Z163" s="8"/>
      <c r="AA163" s="8"/>
      <c r="AB163" s="8"/>
      <c r="AC163" s="8"/>
      <c r="AD163" s="8"/>
      <c r="AE163" s="8"/>
      <c r="AF163" s="8"/>
      <c r="AG163" s="8"/>
      <c r="AH163" s="8"/>
      <c r="AI163" s="8"/>
      <c r="AJ163" s="8"/>
      <c r="AK163" s="8"/>
      <c r="AL163" s="8"/>
      <c r="AM163" s="8"/>
      <c r="AN163" s="8"/>
      <c r="AO163" s="8"/>
      <c r="AP163" s="8"/>
      <c r="AQ163" s="8"/>
      <c r="AR163" s="8"/>
      <c r="AS163" s="8"/>
    </row>
    <row r="164" spans="1:45" ht="35.25" customHeight="1" thickBot="1" x14ac:dyDescent="0.25">
      <c r="A164" s="235"/>
      <c r="B164" s="708" t="s">
        <v>188</v>
      </c>
      <c r="C164" s="709"/>
      <c r="D164" s="125"/>
      <c r="E164" s="412">
        <f>'Financial Statements'!$F14</f>
        <v>0</v>
      </c>
      <c r="F164" s="324"/>
      <c r="G164" s="681"/>
      <c r="H164" s="682"/>
      <c r="I164" s="323"/>
      <c r="J164" s="681"/>
      <c r="K164" s="682"/>
      <c r="L164" s="323"/>
      <c r="M164" s="681"/>
      <c r="N164" s="682"/>
      <c r="O164" s="326"/>
      <c r="P164" s="684" t="s">
        <v>353</v>
      </c>
      <c r="Q164" s="685"/>
      <c r="R164" s="685"/>
      <c r="S164" s="685"/>
      <c r="T164" s="685"/>
      <c r="U164" s="685"/>
      <c r="V164" s="685"/>
      <c r="W164" s="686"/>
      <c r="X164" s="15"/>
      <c r="Y164" s="8"/>
      <c r="Z164" s="8"/>
      <c r="AA164" s="8"/>
      <c r="AB164" s="8"/>
      <c r="AC164" s="8"/>
      <c r="AD164" s="8"/>
      <c r="AE164" s="8"/>
      <c r="AF164" s="8"/>
      <c r="AG164" s="8"/>
      <c r="AH164" s="8"/>
      <c r="AI164" s="8"/>
      <c r="AJ164" s="8"/>
      <c r="AK164" s="8"/>
      <c r="AL164" s="8"/>
      <c r="AM164" s="8"/>
      <c r="AN164" s="8"/>
      <c r="AO164" s="8"/>
      <c r="AP164" s="8"/>
      <c r="AQ164" s="8"/>
      <c r="AR164" s="8"/>
      <c r="AS164" s="8"/>
    </row>
    <row r="165" spans="1:45" ht="16" x14ac:dyDescent="0.2">
      <c r="A165" s="235"/>
      <c r="B165" s="650"/>
      <c r="C165" s="650"/>
      <c r="D165" s="327"/>
      <c r="E165" s="127"/>
      <c r="F165" s="326"/>
      <c r="G165" s="710"/>
      <c r="H165" s="710"/>
      <c r="I165" s="326"/>
      <c r="J165" s="710"/>
      <c r="K165" s="710"/>
      <c r="L165" s="326"/>
      <c r="M165" s="710"/>
      <c r="N165" s="710"/>
      <c r="O165" s="326"/>
      <c r="P165" s="326"/>
      <c r="Q165" s="326"/>
      <c r="R165" s="326"/>
      <c r="S165" s="326"/>
      <c r="T165" s="326"/>
      <c r="U165" s="326"/>
      <c r="V165" s="326"/>
      <c r="W165" s="326"/>
      <c r="X165" s="15"/>
      <c r="Y165" s="8"/>
      <c r="Z165" s="8"/>
      <c r="AA165" s="8"/>
      <c r="AB165" s="8"/>
      <c r="AC165" s="8"/>
      <c r="AD165" s="8"/>
      <c r="AE165" s="8"/>
      <c r="AF165" s="8"/>
      <c r="AG165" s="8"/>
      <c r="AH165" s="8"/>
      <c r="AI165" s="8"/>
      <c r="AJ165" s="8"/>
      <c r="AK165" s="8"/>
      <c r="AL165" s="8"/>
      <c r="AM165" s="8"/>
      <c r="AN165" s="8"/>
      <c r="AO165" s="8"/>
      <c r="AP165" s="8"/>
      <c r="AQ165" s="8"/>
      <c r="AR165" s="8"/>
      <c r="AS165" s="8"/>
    </row>
    <row r="166" spans="1:45" ht="16" x14ac:dyDescent="0.2">
      <c r="A166" s="235"/>
      <c r="B166" s="327"/>
      <c r="C166" s="327"/>
      <c r="D166" s="327"/>
      <c r="E166" s="327"/>
      <c r="F166" s="327"/>
      <c r="G166" s="327"/>
      <c r="H166" s="327"/>
      <c r="I166" s="327"/>
      <c r="J166" s="327"/>
      <c r="K166" s="327"/>
      <c r="L166" s="327"/>
      <c r="M166" s="327"/>
      <c r="N166" s="327"/>
      <c r="O166" s="327"/>
      <c r="P166" s="326"/>
      <c r="Q166" s="326"/>
      <c r="R166" s="326"/>
      <c r="S166" s="326"/>
      <c r="T166" s="326"/>
      <c r="U166" s="326"/>
      <c r="V166" s="326"/>
      <c r="W166" s="326"/>
      <c r="X166" s="15"/>
      <c r="Y166" s="8"/>
      <c r="Z166" s="8"/>
      <c r="AA166" s="8"/>
      <c r="AB166" s="8"/>
      <c r="AC166" s="8"/>
      <c r="AD166" s="8"/>
      <c r="AE166" s="8"/>
      <c r="AF166" s="8"/>
      <c r="AG166" s="8"/>
      <c r="AH166" s="8"/>
      <c r="AI166" s="8"/>
      <c r="AJ166" s="8"/>
      <c r="AK166" s="8"/>
      <c r="AL166" s="8"/>
      <c r="AM166" s="8"/>
      <c r="AN166" s="8"/>
      <c r="AO166" s="8"/>
      <c r="AP166" s="8"/>
      <c r="AQ166" s="8"/>
      <c r="AR166" s="8"/>
      <c r="AS166" s="8"/>
    </row>
    <row r="167" spans="1:45" ht="17" thickBot="1" x14ac:dyDescent="0.25">
      <c r="A167" s="235"/>
      <c r="B167" s="650"/>
      <c r="C167" s="650"/>
      <c r="D167" s="327"/>
      <c r="E167" s="127"/>
      <c r="F167" s="326"/>
      <c r="G167" s="650"/>
      <c r="H167" s="650"/>
      <c r="I167" s="326"/>
      <c r="J167" s="650"/>
      <c r="K167" s="650"/>
      <c r="L167" s="326"/>
      <c r="M167" s="650"/>
      <c r="N167" s="650"/>
      <c r="O167" s="326"/>
      <c r="P167" s="326"/>
      <c r="Q167" s="326"/>
      <c r="R167" s="326"/>
      <c r="S167" s="326"/>
      <c r="T167" s="326"/>
      <c r="U167" s="326"/>
      <c r="V167" s="326"/>
      <c r="W167" s="326"/>
      <c r="X167" s="15"/>
      <c r="Y167" s="8"/>
      <c r="Z167" s="8"/>
      <c r="AA167" s="8"/>
      <c r="AB167" s="8"/>
      <c r="AC167" s="8"/>
      <c r="AD167" s="8"/>
      <c r="AE167" s="8"/>
      <c r="AF167" s="8"/>
      <c r="AG167" s="8"/>
      <c r="AH167" s="8"/>
      <c r="AI167" s="8"/>
      <c r="AJ167" s="8"/>
      <c r="AK167" s="8"/>
      <c r="AL167" s="8"/>
      <c r="AM167" s="8"/>
      <c r="AN167" s="8"/>
      <c r="AO167" s="8"/>
      <c r="AP167" s="8"/>
      <c r="AQ167" s="8"/>
      <c r="AR167" s="8"/>
      <c r="AS167" s="8"/>
    </row>
    <row r="168" spans="1:45" ht="17" thickBot="1" x14ac:dyDescent="0.25">
      <c r="A168" s="235"/>
      <c r="B168" s="712" t="s">
        <v>229</v>
      </c>
      <c r="C168" s="713"/>
      <c r="D168" s="713"/>
      <c r="E168" s="713"/>
      <c r="F168" s="713"/>
      <c r="G168" s="713"/>
      <c r="H168" s="713"/>
      <c r="I168" s="713"/>
      <c r="J168" s="713"/>
      <c r="K168" s="713"/>
      <c r="L168" s="713"/>
      <c r="M168" s="713"/>
      <c r="N168" s="714"/>
      <c r="O168" s="327"/>
      <c r="P168" s="326"/>
      <c r="Q168" s="326"/>
      <c r="R168" s="326"/>
      <c r="S168" s="326"/>
      <c r="T168" s="326"/>
      <c r="U168" s="326"/>
      <c r="V168" s="326"/>
      <c r="W168" s="326"/>
      <c r="X168" s="15"/>
      <c r="Y168" s="8"/>
      <c r="Z168" s="8"/>
      <c r="AA168" s="8"/>
      <c r="AB168" s="8"/>
      <c r="AC168" s="8"/>
      <c r="AD168" s="8"/>
      <c r="AE168" s="8"/>
      <c r="AF168" s="8"/>
      <c r="AG168" s="8"/>
      <c r="AH168" s="8"/>
      <c r="AI168" s="8"/>
      <c r="AJ168" s="8"/>
      <c r="AK168" s="8"/>
      <c r="AL168" s="8"/>
      <c r="AM168" s="8"/>
      <c r="AN168" s="8"/>
      <c r="AO168" s="8"/>
      <c r="AP168" s="8"/>
      <c r="AQ168" s="8"/>
      <c r="AR168" s="8"/>
      <c r="AS168" s="8"/>
    </row>
    <row r="169" spans="1:45" ht="16" x14ac:dyDescent="0.2">
      <c r="A169" s="235"/>
      <c r="B169" s="650"/>
      <c r="C169" s="650"/>
      <c r="D169" s="327"/>
      <c r="E169" s="127"/>
      <c r="F169" s="326"/>
      <c r="G169" s="650"/>
      <c r="H169" s="650"/>
      <c r="I169" s="326"/>
      <c r="J169" s="650"/>
      <c r="K169" s="650"/>
      <c r="L169" s="326"/>
      <c r="M169" s="650"/>
      <c r="N169" s="650"/>
      <c r="O169" s="326"/>
      <c r="P169" s="326"/>
      <c r="Q169" s="326"/>
      <c r="R169" s="326"/>
      <c r="S169" s="326"/>
      <c r="T169" s="326"/>
      <c r="U169" s="326"/>
      <c r="V169" s="326"/>
      <c r="W169" s="326"/>
      <c r="X169" s="15"/>
      <c r="Y169" s="8"/>
      <c r="Z169" s="8"/>
      <c r="AA169" s="8"/>
      <c r="AB169" s="8"/>
      <c r="AC169" s="8"/>
      <c r="AD169" s="8"/>
      <c r="AE169" s="8"/>
      <c r="AF169" s="8"/>
      <c r="AG169" s="8"/>
      <c r="AH169" s="8"/>
      <c r="AI169" s="8"/>
      <c r="AJ169" s="8"/>
      <c r="AK169" s="8"/>
      <c r="AL169" s="8"/>
      <c r="AM169" s="8"/>
      <c r="AN169" s="8"/>
      <c r="AO169" s="8"/>
      <c r="AP169" s="8"/>
      <c r="AQ169" s="8"/>
      <c r="AR169" s="8"/>
      <c r="AS169" s="8"/>
    </row>
    <row r="170" spans="1:45" ht="17" thickBot="1" x14ac:dyDescent="0.25">
      <c r="A170" s="235"/>
      <c r="B170" s="327"/>
      <c r="C170" s="327"/>
      <c r="D170" s="327"/>
      <c r="E170" s="327"/>
      <c r="F170" s="327"/>
      <c r="G170" s="327"/>
      <c r="H170" s="327"/>
      <c r="I170" s="327"/>
      <c r="J170" s="327"/>
      <c r="K170" s="327"/>
      <c r="L170" s="327"/>
      <c r="M170" s="327"/>
      <c r="N170" s="327"/>
      <c r="O170" s="326"/>
      <c r="P170" s="326"/>
      <c r="Q170" s="326"/>
      <c r="R170" s="326"/>
      <c r="S170" s="326"/>
      <c r="T170" s="326"/>
      <c r="U170" s="326"/>
      <c r="V170" s="326"/>
      <c r="W170" s="326"/>
      <c r="X170" s="15"/>
      <c r="Y170" s="8"/>
      <c r="Z170" s="8"/>
      <c r="AA170" s="8"/>
      <c r="AB170" s="8"/>
      <c r="AC170" s="8"/>
      <c r="AD170" s="8"/>
      <c r="AE170" s="8"/>
      <c r="AF170" s="8"/>
      <c r="AG170" s="8"/>
      <c r="AH170" s="8"/>
      <c r="AI170" s="8"/>
      <c r="AJ170" s="8"/>
      <c r="AK170" s="8"/>
      <c r="AL170" s="8"/>
      <c r="AM170" s="8"/>
      <c r="AN170" s="8"/>
      <c r="AO170" s="8"/>
      <c r="AP170" s="8"/>
      <c r="AQ170" s="8"/>
      <c r="AR170" s="8"/>
      <c r="AS170" s="8"/>
    </row>
    <row r="171" spans="1:45" ht="17" thickBot="1" x14ac:dyDescent="0.25">
      <c r="A171" s="235"/>
      <c r="B171" s="650"/>
      <c r="C171" s="650"/>
      <c r="D171" s="647" t="s">
        <v>301</v>
      </c>
      <c r="E171" s="648"/>
      <c r="F171" s="648"/>
      <c r="G171" s="648"/>
      <c r="H171" s="648"/>
      <c r="I171" s="648"/>
      <c r="J171" s="648"/>
      <c r="K171" s="648"/>
      <c r="L171" s="649"/>
      <c r="M171" s="650"/>
      <c r="N171" s="650"/>
      <c r="O171" s="326"/>
      <c r="P171" s="326"/>
      <c r="Q171" s="326"/>
      <c r="R171" s="326"/>
      <c r="S171" s="326"/>
      <c r="T171" s="326"/>
      <c r="U171" s="326"/>
      <c r="V171" s="326"/>
      <c r="W171" s="326"/>
      <c r="X171" s="15"/>
      <c r="Y171" s="8"/>
      <c r="Z171" s="8"/>
      <c r="AA171" s="8"/>
      <c r="AB171" s="8"/>
      <c r="AC171" s="8"/>
      <c r="AD171" s="8"/>
      <c r="AE171" s="8"/>
      <c r="AF171" s="8"/>
      <c r="AG171" s="8"/>
      <c r="AH171" s="8"/>
      <c r="AI171" s="8"/>
      <c r="AJ171" s="8"/>
      <c r="AK171" s="8"/>
      <c r="AL171" s="8"/>
      <c r="AM171" s="8"/>
      <c r="AN171" s="8"/>
      <c r="AO171" s="8"/>
      <c r="AP171" s="8"/>
      <c r="AQ171" s="8"/>
      <c r="AR171" s="8"/>
      <c r="AS171" s="8"/>
    </row>
    <row r="172" spans="1:45" ht="16" x14ac:dyDescent="0.2">
      <c r="A172" s="235"/>
      <c r="B172" s="650"/>
      <c r="C172" s="650"/>
      <c r="D172" s="327"/>
      <c r="E172" s="126"/>
      <c r="F172" s="327"/>
      <c r="G172" s="650"/>
      <c r="H172" s="650"/>
      <c r="I172" s="327"/>
      <c r="J172" s="650"/>
      <c r="K172" s="650"/>
      <c r="L172" s="327"/>
      <c r="M172" s="650"/>
      <c r="N172" s="650"/>
      <c r="O172" s="326"/>
      <c r="P172" s="326"/>
      <c r="Q172" s="326"/>
      <c r="R172" s="326"/>
      <c r="S172" s="326"/>
      <c r="T172" s="326"/>
      <c r="U172" s="326"/>
      <c r="V172" s="326"/>
      <c r="W172" s="326"/>
      <c r="X172" s="15"/>
      <c r="Y172" s="8"/>
      <c r="Z172" s="8"/>
      <c r="AA172" s="8"/>
      <c r="AB172" s="8"/>
      <c r="AC172" s="8"/>
      <c r="AD172" s="8"/>
      <c r="AE172" s="8"/>
      <c r="AF172" s="8"/>
      <c r="AG172" s="8"/>
      <c r="AH172" s="8"/>
      <c r="AI172" s="8"/>
      <c r="AJ172" s="8"/>
      <c r="AK172" s="8"/>
      <c r="AL172" s="8"/>
      <c r="AM172" s="8"/>
      <c r="AN172" s="8"/>
      <c r="AO172" s="8"/>
      <c r="AP172" s="8"/>
      <c r="AQ172" s="8"/>
      <c r="AR172" s="8"/>
      <c r="AS172" s="8"/>
    </row>
    <row r="173" spans="1:45" ht="16" x14ac:dyDescent="0.2">
      <c r="A173" s="235"/>
      <c r="B173" s="326"/>
      <c r="C173" s="326"/>
      <c r="D173" s="326"/>
      <c r="E173" s="326"/>
      <c r="F173" s="326"/>
      <c r="G173" s="326"/>
      <c r="H173" s="326"/>
      <c r="I173" s="326"/>
      <c r="J173" s="326"/>
      <c r="K173" s="326"/>
      <c r="L173" s="326"/>
      <c r="M173" s="326"/>
      <c r="N173" s="326"/>
      <c r="O173" s="326"/>
      <c r="P173" s="326"/>
      <c r="Q173" s="326"/>
      <c r="R173" s="326"/>
      <c r="S173" s="326"/>
      <c r="T173" s="326"/>
      <c r="U173" s="326"/>
      <c r="V173" s="326"/>
      <c r="W173" s="326"/>
      <c r="X173" s="15"/>
      <c r="Y173" s="8"/>
      <c r="Z173" s="8"/>
      <c r="AA173" s="8"/>
      <c r="AB173" s="8"/>
      <c r="AC173" s="8"/>
      <c r="AD173" s="8"/>
      <c r="AE173" s="8"/>
      <c r="AF173" s="8"/>
      <c r="AG173" s="8"/>
      <c r="AH173" s="8"/>
      <c r="AI173" s="8"/>
      <c r="AJ173" s="8"/>
      <c r="AK173" s="8"/>
      <c r="AL173" s="8"/>
      <c r="AM173" s="8"/>
      <c r="AN173" s="8"/>
      <c r="AO173" s="8"/>
      <c r="AP173" s="8"/>
      <c r="AQ173" s="8"/>
      <c r="AR173" s="8"/>
      <c r="AS173" s="8"/>
    </row>
    <row r="174" spans="1:45" ht="17" thickBot="1" x14ac:dyDescent="0.25">
      <c r="A174" s="235"/>
      <c r="B174" s="326"/>
      <c r="C174" s="326"/>
      <c r="D174" s="326"/>
      <c r="E174" s="326"/>
      <c r="F174" s="326"/>
      <c r="G174" s="326"/>
      <c r="H174" s="326"/>
      <c r="I174" s="326"/>
      <c r="J174" s="326"/>
      <c r="K174" s="326"/>
      <c r="L174" s="326"/>
      <c r="M174" s="326"/>
      <c r="N174" s="326"/>
      <c r="O174" s="326"/>
      <c r="P174" s="326"/>
      <c r="Q174" s="326"/>
      <c r="R174" s="326"/>
      <c r="S174" s="326"/>
      <c r="T174" s="326"/>
      <c r="U174" s="326"/>
      <c r="V174" s="326"/>
      <c r="W174" s="326"/>
      <c r="X174" s="15"/>
      <c r="Y174" s="8"/>
      <c r="Z174" s="8"/>
      <c r="AA174" s="8"/>
      <c r="AB174" s="8"/>
      <c r="AC174" s="8"/>
      <c r="AD174" s="8"/>
      <c r="AE174" s="8"/>
      <c r="AF174" s="8"/>
      <c r="AG174" s="8"/>
      <c r="AH174" s="8"/>
      <c r="AI174" s="8"/>
      <c r="AJ174" s="8"/>
      <c r="AK174" s="8"/>
      <c r="AL174" s="8"/>
      <c r="AM174" s="8"/>
      <c r="AN174" s="8"/>
      <c r="AO174" s="8"/>
      <c r="AP174" s="8"/>
      <c r="AQ174" s="8"/>
      <c r="AR174" s="8"/>
      <c r="AS174" s="8"/>
    </row>
    <row r="175" spans="1:45" ht="17" thickBot="1" x14ac:dyDescent="0.25">
      <c r="A175" s="235"/>
      <c r="B175" s="326"/>
      <c r="C175" s="326"/>
      <c r="D175" s="326"/>
      <c r="E175" s="326"/>
      <c r="F175" s="326"/>
      <c r="G175" s="712" t="s">
        <v>228</v>
      </c>
      <c r="H175" s="713"/>
      <c r="I175" s="713"/>
      <c r="J175" s="713"/>
      <c r="K175" s="713"/>
      <c r="L175" s="713"/>
      <c r="M175" s="713"/>
      <c r="N175" s="714"/>
      <c r="O175" s="326"/>
      <c r="P175" s="326"/>
      <c r="Q175" s="326"/>
      <c r="R175" s="326"/>
      <c r="S175" s="326"/>
      <c r="T175" s="326"/>
      <c r="U175" s="326"/>
      <c r="V175" s="326"/>
      <c r="W175" s="326"/>
      <c r="X175" s="15"/>
      <c r="Y175" s="8"/>
      <c r="Z175" s="8"/>
      <c r="AA175" s="8"/>
      <c r="AB175" s="8"/>
      <c r="AC175" s="8"/>
      <c r="AD175" s="8"/>
      <c r="AE175" s="8"/>
      <c r="AF175" s="8"/>
      <c r="AG175" s="8"/>
      <c r="AH175" s="8"/>
      <c r="AI175" s="8"/>
      <c r="AJ175" s="8"/>
      <c r="AK175" s="8"/>
      <c r="AL175" s="8"/>
      <c r="AM175" s="8"/>
      <c r="AN175" s="8"/>
      <c r="AO175" s="8"/>
      <c r="AP175" s="8"/>
      <c r="AQ175" s="8"/>
      <c r="AR175" s="8"/>
      <c r="AS175" s="8"/>
    </row>
    <row r="176" spans="1:45" ht="32" thickBot="1" x14ac:dyDescent="0.25">
      <c r="A176" s="235"/>
      <c r="B176" s="705" t="s">
        <v>227</v>
      </c>
      <c r="C176" s="706"/>
      <c r="D176" s="326"/>
      <c r="E176" s="236" t="s">
        <v>241</v>
      </c>
      <c r="F176" s="326"/>
      <c r="G176" s="326"/>
      <c r="H176" s="326"/>
      <c r="I176" s="326"/>
      <c r="J176" s="326"/>
      <c r="K176" s="326"/>
      <c r="L176" s="326"/>
      <c r="M176" s="326"/>
      <c r="N176" s="326"/>
      <c r="O176" s="326"/>
      <c r="P176" s="671" t="s">
        <v>335</v>
      </c>
      <c r="Q176" s="672"/>
      <c r="R176" s="672"/>
      <c r="S176" s="672"/>
      <c r="T176" s="672"/>
      <c r="U176" s="672"/>
      <c r="V176" s="672"/>
      <c r="W176" s="673"/>
      <c r="X176" s="15"/>
      <c r="Y176" s="8"/>
      <c r="Z176" s="8"/>
      <c r="AA176" s="8"/>
      <c r="AB176" s="8"/>
      <c r="AC176" s="8"/>
      <c r="AD176" s="8"/>
      <c r="AE176" s="8"/>
      <c r="AF176" s="8"/>
      <c r="AG176" s="8"/>
      <c r="AH176" s="8"/>
      <c r="AI176" s="8"/>
      <c r="AJ176" s="8"/>
      <c r="AK176" s="8"/>
      <c r="AL176" s="8"/>
      <c r="AM176" s="8"/>
      <c r="AN176" s="8"/>
      <c r="AO176" s="8"/>
      <c r="AP176" s="8"/>
      <c r="AQ176" s="8"/>
      <c r="AR176" s="8"/>
      <c r="AS176" s="8"/>
    </row>
    <row r="177" spans="1:45" ht="17" thickBot="1" x14ac:dyDescent="0.25">
      <c r="A177" s="235"/>
      <c r="B177" s="326"/>
      <c r="C177" s="326"/>
      <c r="D177" s="326"/>
      <c r="E177" s="326"/>
      <c r="F177" s="326"/>
      <c r="G177" s="647" t="s">
        <v>320</v>
      </c>
      <c r="H177" s="648"/>
      <c r="I177" s="648"/>
      <c r="J177" s="648"/>
      <c r="K177" s="648"/>
      <c r="L177" s="648"/>
      <c r="M177" s="648"/>
      <c r="N177" s="649"/>
      <c r="O177" s="326"/>
      <c r="P177" s="674"/>
      <c r="Q177" s="675"/>
      <c r="R177" s="675"/>
      <c r="S177" s="675"/>
      <c r="T177" s="675"/>
      <c r="U177" s="675"/>
      <c r="V177" s="675"/>
      <c r="W177" s="676"/>
      <c r="X177" s="15"/>
      <c r="Y177" s="8"/>
      <c r="Z177" s="8"/>
      <c r="AA177" s="8"/>
      <c r="AB177" s="8"/>
      <c r="AC177" s="8"/>
      <c r="AD177" s="8"/>
      <c r="AE177" s="8"/>
      <c r="AF177" s="8"/>
      <c r="AG177" s="8"/>
      <c r="AH177" s="8"/>
      <c r="AI177" s="8"/>
      <c r="AJ177" s="8"/>
      <c r="AK177" s="8"/>
      <c r="AL177" s="8"/>
      <c r="AM177" s="8"/>
      <c r="AN177" s="8"/>
      <c r="AO177" s="8"/>
      <c r="AP177" s="8"/>
      <c r="AQ177" s="8"/>
      <c r="AR177" s="8"/>
      <c r="AS177" s="8"/>
    </row>
    <row r="178" spans="1:45" ht="60" customHeight="1" thickBot="1" x14ac:dyDescent="0.25">
      <c r="A178" s="235"/>
      <c r="B178" s="326"/>
      <c r="C178" s="326"/>
      <c r="D178" s="326"/>
      <c r="E178" s="326"/>
      <c r="F178" s="326"/>
      <c r="G178" s="650"/>
      <c r="H178" s="650"/>
      <c r="I178" s="326"/>
      <c r="J178" s="650"/>
      <c r="K178" s="650"/>
      <c r="L178" s="326"/>
      <c r="M178" s="650"/>
      <c r="N178" s="650"/>
      <c r="O178" s="326"/>
      <c r="P178" s="677"/>
      <c r="Q178" s="678"/>
      <c r="R178" s="678"/>
      <c r="S178" s="678"/>
      <c r="T178" s="678"/>
      <c r="U178" s="678"/>
      <c r="V178" s="678"/>
      <c r="W178" s="679"/>
      <c r="X178" s="15"/>
      <c r="Y178" s="8"/>
      <c r="Z178" s="8"/>
      <c r="AA178" s="8"/>
      <c r="AB178" s="8"/>
      <c r="AC178" s="8"/>
      <c r="AD178" s="8"/>
      <c r="AE178" s="8"/>
      <c r="AF178" s="8"/>
      <c r="AG178" s="8"/>
      <c r="AH178" s="8"/>
      <c r="AI178" s="8"/>
      <c r="AJ178" s="8"/>
      <c r="AK178" s="8"/>
      <c r="AL178" s="8"/>
      <c r="AM178" s="8"/>
      <c r="AN178" s="8"/>
      <c r="AO178" s="8"/>
      <c r="AP178" s="8"/>
      <c r="AQ178" s="8"/>
      <c r="AR178" s="8"/>
      <c r="AS178" s="8"/>
    </row>
    <row r="179" spans="1:45" ht="17.25" customHeight="1" thickBot="1" x14ac:dyDescent="0.25">
      <c r="A179" s="235"/>
      <c r="B179" s="711" t="s">
        <v>194</v>
      </c>
      <c r="C179" s="711"/>
      <c r="D179" s="127"/>
      <c r="E179" s="324"/>
      <c r="F179" s="326"/>
      <c r="G179" s="715">
        <f>G152</f>
        <v>0</v>
      </c>
      <c r="H179" s="716"/>
      <c r="I179" s="331"/>
      <c r="J179" s="715">
        <f>J152</f>
        <v>0</v>
      </c>
      <c r="K179" s="716"/>
      <c r="L179" s="331"/>
      <c r="M179" s="715">
        <f>M152</f>
        <v>0</v>
      </c>
      <c r="N179" s="716"/>
      <c r="O179" s="326"/>
      <c r="P179" s="688"/>
      <c r="Q179" s="688"/>
      <c r="R179" s="688"/>
      <c r="S179" s="688"/>
      <c r="T179" s="688"/>
      <c r="U179" s="688"/>
      <c r="V179" s="688"/>
      <c r="W179" s="326"/>
      <c r="X179" s="15"/>
      <c r="Y179" s="8"/>
      <c r="Z179" s="8"/>
      <c r="AA179" s="8"/>
      <c r="AB179" s="8"/>
      <c r="AC179" s="8"/>
      <c r="AD179" s="8"/>
      <c r="AE179" s="8"/>
      <c r="AF179" s="8"/>
      <c r="AG179" s="8"/>
      <c r="AH179" s="8"/>
      <c r="AI179" s="8"/>
      <c r="AJ179" s="8"/>
      <c r="AK179" s="8"/>
      <c r="AL179" s="8"/>
      <c r="AM179" s="8"/>
      <c r="AN179" s="8"/>
      <c r="AO179" s="8"/>
      <c r="AP179" s="8"/>
      <c r="AQ179" s="8"/>
      <c r="AR179" s="8"/>
      <c r="AS179" s="8"/>
    </row>
    <row r="180" spans="1:45" ht="17" thickBot="1" x14ac:dyDescent="0.25">
      <c r="A180" s="235"/>
      <c r="B180" s="694"/>
      <c r="C180" s="694"/>
      <c r="D180" s="327"/>
      <c r="E180" s="324"/>
      <c r="F180" s="326"/>
      <c r="G180" s="651"/>
      <c r="H180" s="651"/>
      <c r="I180" s="327"/>
      <c r="J180" s="651"/>
      <c r="K180" s="651"/>
      <c r="L180" s="327"/>
      <c r="M180" s="651"/>
      <c r="N180" s="651"/>
      <c r="O180" s="326"/>
      <c r="P180" s="326"/>
      <c r="Q180" s="326"/>
      <c r="R180" s="326"/>
      <c r="S180" s="326"/>
      <c r="T180" s="326"/>
      <c r="U180" s="326"/>
      <c r="V180" s="326"/>
      <c r="W180" s="326"/>
      <c r="X180" s="15"/>
      <c r="Y180" s="8"/>
      <c r="Z180" s="8"/>
      <c r="AA180" s="8"/>
      <c r="AB180" s="8"/>
      <c r="AC180" s="8"/>
      <c r="AD180" s="8"/>
      <c r="AE180" s="8"/>
      <c r="AF180" s="8"/>
      <c r="AG180" s="8"/>
      <c r="AH180" s="8"/>
      <c r="AI180" s="8"/>
      <c r="AJ180" s="8"/>
      <c r="AK180" s="8"/>
      <c r="AL180" s="8"/>
      <c r="AM180" s="8"/>
      <c r="AN180" s="8"/>
      <c r="AO180" s="8"/>
      <c r="AP180" s="8"/>
      <c r="AQ180" s="8"/>
      <c r="AR180" s="8"/>
      <c r="AS180" s="8"/>
    </row>
    <row r="181" spans="1:45" ht="108.75" customHeight="1" thickBot="1" x14ac:dyDescent="0.25">
      <c r="A181" s="235"/>
      <c r="B181" s="660" t="s">
        <v>236</v>
      </c>
      <c r="C181" s="662"/>
      <c r="D181" s="327"/>
      <c r="E181" s="242">
        <f>'Financial Statements'!F20</f>
        <v>0</v>
      </c>
      <c r="F181" s="326"/>
      <c r="G181" s="689">
        <f>'Projected Statements'!$D45 - ('Projected Statements'!$D20 + 'Projected Statements'!$D21 + 'Projected Statements'!$D22 + 'Projected Statements'!$D24 + 'Projected Statements'!$D25 + 'Projected Statements'!$D26 + 'Projected Statements'!$D27)</f>
        <v>0</v>
      </c>
      <c r="H181" s="690"/>
      <c r="I181" s="443"/>
      <c r="J181" s="689">
        <f>'Projected Statements'!$E45 - ('Projected Statements'!$E20 + 'Projected Statements'!$E21 + 'Projected Statements'!$E22 + 'Projected Statements'!$E24 + 'Projected Statements'!$E25 + 'Projected Statements'!$E26 + 'Projected Statements'!$E27)</f>
        <v>0</v>
      </c>
      <c r="K181" s="690"/>
      <c r="L181" s="443"/>
      <c r="M181" s="689">
        <f>'Projected Statements'!$F45 - ('Projected Statements'!$F20 + 'Projected Statements'!$F21 + 'Projected Statements'!$F22 + 'Projected Statements'!$F24 + 'Projected Statements'!$F25 + 'Projected Statements'!$F26 + 'Projected Statements'!$F27)</f>
        <v>0</v>
      </c>
      <c r="N181" s="690"/>
      <c r="O181" s="326"/>
      <c r="P181" s="660" t="s">
        <v>329</v>
      </c>
      <c r="Q181" s="661"/>
      <c r="R181" s="661"/>
      <c r="S181" s="661"/>
      <c r="T181" s="661"/>
      <c r="U181" s="661"/>
      <c r="V181" s="661"/>
      <c r="W181" s="662"/>
      <c r="X181" s="15"/>
      <c r="Y181" s="8"/>
      <c r="Z181" s="8"/>
      <c r="AA181" s="8"/>
      <c r="AB181" s="8"/>
      <c r="AC181" s="8"/>
      <c r="AD181" s="8"/>
      <c r="AE181" s="8"/>
      <c r="AF181" s="8"/>
      <c r="AG181" s="8"/>
      <c r="AH181" s="8"/>
      <c r="AI181" s="8"/>
      <c r="AJ181" s="8"/>
      <c r="AK181" s="8"/>
      <c r="AL181" s="8"/>
      <c r="AM181" s="8"/>
      <c r="AN181" s="8"/>
      <c r="AO181" s="8"/>
      <c r="AP181" s="8"/>
      <c r="AQ181" s="8"/>
      <c r="AR181" s="8"/>
      <c r="AS181" s="8"/>
    </row>
    <row r="182" spans="1:45" ht="17" thickBot="1" x14ac:dyDescent="0.25">
      <c r="A182" s="235"/>
      <c r="B182" s="694"/>
      <c r="C182" s="694"/>
      <c r="D182" s="327"/>
      <c r="E182" s="240"/>
      <c r="F182" s="326"/>
      <c r="G182" s="691"/>
      <c r="H182" s="691"/>
      <c r="I182" s="325"/>
      <c r="J182" s="691"/>
      <c r="K182" s="691"/>
      <c r="L182" s="325"/>
      <c r="M182" s="691"/>
      <c r="N182" s="691"/>
      <c r="O182" s="326"/>
      <c r="P182" s="683"/>
      <c r="Q182" s="683"/>
      <c r="R182" s="683"/>
      <c r="S182" s="683"/>
      <c r="T182" s="683"/>
      <c r="U182" s="683"/>
      <c r="V182" s="683"/>
      <c r="W182" s="683"/>
      <c r="X182" s="15"/>
      <c r="Y182" s="8"/>
      <c r="Z182" s="8"/>
      <c r="AA182" s="8"/>
      <c r="AB182" s="8"/>
      <c r="AC182" s="8"/>
      <c r="AD182" s="8"/>
      <c r="AE182" s="8"/>
      <c r="AF182" s="8"/>
      <c r="AG182" s="8"/>
      <c r="AH182" s="8"/>
      <c r="AI182" s="8"/>
      <c r="AJ182" s="8"/>
      <c r="AK182" s="8"/>
      <c r="AL182" s="8"/>
      <c r="AM182" s="8"/>
      <c r="AN182" s="8"/>
      <c r="AO182" s="8"/>
      <c r="AP182" s="8"/>
      <c r="AQ182" s="8"/>
      <c r="AR182" s="8"/>
      <c r="AS182" s="8"/>
    </row>
    <row r="183" spans="1:45" ht="15" customHeight="1" thickBot="1" x14ac:dyDescent="0.25">
      <c r="A183" s="235"/>
      <c r="B183" s="695" t="s">
        <v>149</v>
      </c>
      <c r="C183" s="696"/>
      <c r="D183" s="327"/>
      <c r="E183" s="456" t="e">
        <f>'Financial Statements'!$F21/'Financial Statements'!F6</f>
        <v>#DIV/0!</v>
      </c>
      <c r="F183" s="459"/>
      <c r="G183" s="652"/>
      <c r="H183" s="653"/>
      <c r="I183" s="447"/>
      <c r="J183" s="652"/>
      <c r="K183" s="653"/>
      <c r="L183" s="447"/>
      <c r="M183" s="652"/>
      <c r="N183" s="653"/>
      <c r="O183" s="326"/>
      <c r="P183" s="831" t="s">
        <v>332</v>
      </c>
      <c r="Q183" s="822"/>
      <c r="R183" s="822"/>
      <c r="S183" s="822"/>
      <c r="T183" s="822"/>
      <c r="U183" s="822"/>
      <c r="V183" s="822"/>
      <c r="W183" s="823"/>
      <c r="X183" s="15"/>
      <c r="Y183" s="8"/>
      <c r="Z183" s="8"/>
      <c r="AA183" s="8"/>
      <c r="AB183" s="8"/>
      <c r="AC183" s="8"/>
      <c r="AD183" s="8"/>
      <c r="AE183" s="8"/>
      <c r="AF183" s="8"/>
      <c r="AG183" s="8"/>
      <c r="AH183" s="8"/>
      <c r="AI183" s="8"/>
      <c r="AJ183" s="8"/>
      <c r="AK183" s="8"/>
      <c r="AL183" s="8"/>
      <c r="AM183" s="8"/>
      <c r="AN183" s="8"/>
      <c r="AO183" s="8"/>
      <c r="AP183" s="8"/>
      <c r="AQ183" s="8"/>
      <c r="AR183" s="8"/>
      <c r="AS183" s="8"/>
    </row>
    <row r="184" spans="1:45" ht="17" thickBot="1" x14ac:dyDescent="0.25">
      <c r="A184" s="235"/>
      <c r="B184" s="694"/>
      <c r="C184" s="694"/>
      <c r="D184" s="327"/>
      <c r="E184" s="447"/>
      <c r="F184" s="459"/>
      <c r="G184" s="692"/>
      <c r="H184" s="692"/>
      <c r="I184" s="447"/>
      <c r="J184" s="692"/>
      <c r="K184" s="692"/>
      <c r="L184" s="447"/>
      <c r="M184" s="692"/>
      <c r="N184" s="692"/>
      <c r="O184" s="326"/>
      <c r="P184" s="824"/>
      <c r="Q184" s="825"/>
      <c r="R184" s="825"/>
      <c r="S184" s="825"/>
      <c r="T184" s="825"/>
      <c r="U184" s="825"/>
      <c r="V184" s="825"/>
      <c r="W184" s="826"/>
      <c r="X184" s="15"/>
      <c r="Y184" s="8"/>
      <c r="Z184" s="8"/>
      <c r="AA184" s="8"/>
      <c r="AB184" s="8"/>
      <c r="AC184" s="8"/>
      <c r="AD184" s="8"/>
      <c r="AE184" s="8"/>
      <c r="AF184" s="8"/>
      <c r="AG184" s="8"/>
      <c r="AH184" s="8"/>
      <c r="AI184" s="8"/>
      <c r="AJ184" s="8"/>
      <c r="AK184" s="8"/>
      <c r="AL184" s="8"/>
      <c r="AM184" s="8"/>
      <c r="AN184" s="8"/>
      <c r="AO184" s="8"/>
      <c r="AP184" s="8"/>
      <c r="AQ184" s="8"/>
      <c r="AR184" s="8"/>
      <c r="AS184" s="8"/>
    </row>
    <row r="185" spans="1:45" ht="15" customHeight="1" thickBot="1" x14ac:dyDescent="0.25">
      <c r="A185" s="235"/>
      <c r="B185" s="660" t="s">
        <v>150</v>
      </c>
      <c r="C185" s="662"/>
      <c r="D185" s="327"/>
      <c r="E185" s="456" t="e">
        <f>'Financial Statements'!$F22/'Financial Statements'!F6</f>
        <v>#DIV/0!</v>
      </c>
      <c r="F185" s="459"/>
      <c r="G185" s="652"/>
      <c r="H185" s="653"/>
      <c r="I185" s="447"/>
      <c r="J185" s="652"/>
      <c r="K185" s="653"/>
      <c r="L185" s="447"/>
      <c r="M185" s="652"/>
      <c r="N185" s="653"/>
      <c r="O185" s="326"/>
      <c r="P185" s="824"/>
      <c r="Q185" s="825"/>
      <c r="R185" s="825"/>
      <c r="S185" s="825"/>
      <c r="T185" s="825"/>
      <c r="U185" s="825"/>
      <c r="V185" s="825"/>
      <c r="W185" s="826"/>
      <c r="X185" s="15"/>
      <c r="Y185" s="8"/>
      <c r="Z185" s="8"/>
      <c r="AA185" s="8"/>
      <c r="AB185" s="8"/>
      <c r="AC185" s="8"/>
      <c r="AD185" s="8"/>
      <c r="AE185" s="8"/>
      <c r="AF185" s="8"/>
      <c r="AG185" s="8"/>
      <c r="AH185" s="8"/>
      <c r="AI185" s="8"/>
      <c r="AJ185" s="8"/>
      <c r="AK185" s="8"/>
      <c r="AL185" s="8"/>
      <c r="AM185" s="8"/>
      <c r="AN185" s="8"/>
      <c r="AO185" s="8"/>
      <c r="AP185" s="8"/>
      <c r="AQ185" s="8"/>
      <c r="AR185" s="8"/>
      <c r="AS185" s="8"/>
    </row>
    <row r="186" spans="1:45" ht="17" thickBot="1" x14ac:dyDescent="0.25">
      <c r="A186" s="235"/>
      <c r="B186" s="694"/>
      <c r="C186" s="694"/>
      <c r="D186" s="327"/>
      <c r="E186" s="447"/>
      <c r="F186" s="459"/>
      <c r="G186" s="692"/>
      <c r="H186" s="692"/>
      <c r="I186" s="447"/>
      <c r="J186" s="692"/>
      <c r="K186" s="692"/>
      <c r="L186" s="447"/>
      <c r="M186" s="692"/>
      <c r="N186" s="692"/>
      <c r="O186" s="326"/>
      <c r="P186" s="824"/>
      <c r="Q186" s="825"/>
      <c r="R186" s="825"/>
      <c r="S186" s="825"/>
      <c r="T186" s="825"/>
      <c r="U186" s="825"/>
      <c r="V186" s="825"/>
      <c r="W186" s="826"/>
      <c r="X186" s="15"/>
      <c r="Y186" s="8"/>
      <c r="Z186" s="8"/>
      <c r="AA186" s="8"/>
      <c r="AB186" s="8"/>
      <c r="AC186" s="8"/>
      <c r="AD186" s="8"/>
      <c r="AE186" s="8"/>
      <c r="AF186" s="8"/>
      <c r="AG186" s="8"/>
      <c r="AH186" s="8"/>
      <c r="AI186" s="8"/>
      <c r="AJ186" s="8"/>
      <c r="AK186" s="8"/>
      <c r="AL186" s="8"/>
      <c r="AM186" s="8"/>
      <c r="AN186" s="8"/>
      <c r="AO186" s="8"/>
      <c r="AP186" s="8"/>
      <c r="AQ186" s="8"/>
      <c r="AR186" s="8"/>
      <c r="AS186" s="8"/>
    </row>
    <row r="187" spans="1:45" ht="16.5" customHeight="1" thickBot="1" x14ac:dyDescent="0.25">
      <c r="A187" s="235"/>
      <c r="B187" s="695" t="s">
        <v>151</v>
      </c>
      <c r="C187" s="696"/>
      <c r="D187" s="327"/>
      <c r="E187" s="456" t="e">
        <f>'Financial Statements'!$F23/'Financial Statements'!F6</f>
        <v>#DIV/0!</v>
      </c>
      <c r="F187" s="459"/>
      <c r="G187" s="652"/>
      <c r="H187" s="653"/>
      <c r="I187" s="447"/>
      <c r="J187" s="652"/>
      <c r="K187" s="653"/>
      <c r="L187" s="447"/>
      <c r="M187" s="652"/>
      <c r="N187" s="653"/>
      <c r="O187" s="326"/>
      <c r="P187" s="827"/>
      <c r="Q187" s="828"/>
      <c r="R187" s="828"/>
      <c r="S187" s="828"/>
      <c r="T187" s="828"/>
      <c r="U187" s="828"/>
      <c r="V187" s="828"/>
      <c r="W187" s="829"/>
      <c r="X187" s="15"/>
      <c r="Y187" s="8"/>
      <c r="Z187" s="8"/>
      <c r="AA187" s="8"/>
      <c r="AB187" s="8"/>
      <c r="AC187" s="8"/>
      <c r="AD187" s="8"/>
      <c r="AE187" s="8"/>
      <c r="AF187" s="8"/>
      <c r="AG187" s="8"/>
      <c r="AH187" s="8"/>
      <c r="AI187" s="8"/>
      <c r="AJ187" s="8"/>
      <c r="AK187" s="8"/>
      <c r="AL187" s="8"/>
      <c r="AM187" s="8"/>
      <c r="AN187" s="8"/>
      <c r="AO187" s="8"/>
      <c r="AP187" s="8"/>
      <c r="AQ187" s="8"/>
      <c r="AR187" s="8"/>
      <c r="AS187" s="8"/>
    </row>
    <row r="188" spans="1:45" ht="17" thickBot="1" x14ac:dyDescent="0.25">
      <c r="A188" s="235"/>
      <c r="B188" s="694"/>
      <c r="C188" s="694"/>
      <c r="D188" s="327"/>
      <c r="E188" s="409"/>
      <c r="F188" s="326"/>
      <c r="G188" s="680"/>
      <c r="H188" s="680"/>
      <c r="I188" s="442"/>
      <c r="J188" s="680"/>
      <c r="K188" s="680"/>
      <c r="L188" s="442"/>
      <c r="M188" s="680"/>
      <c r="N188" s="680"/>
      <c r="O188" s="326"/>
      <c r="P188" s="445"/>
      <c r="Q188" s="445"/>
      <c r="R188" s="445"/>
      <c r="S188" s="445"/>
      <c r="T188" s="445"/>
      <c r="U188" s="445"/>
      <c r="V188" s="445"/>
      <c r="W188" s="445"/>
      <c r="X188" s="15"/>
      <c r="Y188" s="8"/>
      <c r="Z188" s="8"/>
      <c r="AA188" s="8"/>
      <c r="AB188" s="8"/>
      <c r="AC188" s="8"/>
      <c r="AD188" s="8"/>
      <c r="AE188" s="8"/>
      <c r="AF188" s="8"/>
      <c r="AG188" s="8"/>
      <c r="AH188" s="8"/>
      <c r="AI188" s="8"/>
      <c r="AJ188" s="8"/>
      <c r="AK188" s="8"/>
      <c r="AL188" s="8"/>
      <c r="AM188" s="8"/>
      <c r="AN188" s="8"/>
      <c r="AO188" s="8"/>
      <c r="AP188" s="8"/>
      <c r="AQ188" s="8"/>
      <c r="AR188" s="8"/>
      <c r="AS188" s="8"/>
    </row>
    <row r="189" spans="1:45" ht="31.5" customHeight="1" thickBot="1" x14ac:dyDescent="0.25">
      <c r="A189" s="235"/>
      <c r="B189" s="695" t="s">
        <v>191</v>
      </c>
      <c r="C189" s="696"/>
      <c r="D189" s="327"/>
      <c r="E189" s="413">
        <f>'Financial Statements'!$F25</f>
        <v>0</v>
      </c>
      <c r="F189" s="326"/>
      <c r="G189" s="665"/>
      <c r="H189" s="666"/>
      <c r="I189" s="442"/>
      <c r="J189" s="665"/>
      <c r="K189" s="666"/>
      <c r="L189" s="442"/>
      <c r="M189" s="665"/>
      <c r="N189" s="666"/>
      <c r="O189" s="326"/>
      <c r="P189" s="811" t="s">
        <v>333</v>
      </c>
      <c r="Q189" s="822"/>
      <c r="R189" s="822"/>
      <c r="S189" s="822"/>
      <c r="T189" s="822"/>
      <c r="U189" s="822"/>
      <c r="V189" s="822"/>
      <c r="W189" s="823"/>
      <c r="X189" s="15"/>
      <c r="Y189" s="8"/>
      <c r="Z189" s="8"/>
      <c r="AA189" s="8"/>
      <c r="AB189" s="8"/>
      <c r="AC189" s="8"/>
      <c r="AD189" s="8"/>
      <c r="AE189" s="8"/>
      <c r="AF189" s="8"/>
      <c r="AG189" s="8"/>
      <c r="AH189" s="8"/>
      <c r="AI189" s="8"/>
      <c r="AJ189" s="8"/>
      <c r="AK189" s="8"/>
      <c r="AL189" s="8"/>
      <c r="AM189" s="8"/>
      <c r="AN189" s="8"/>
      <c r="AO189" s="8"/>
      <c r="AP189" s="8"/>
      <c r="AQ189" s="8"/>
      <c r="AR189" s="8"/>
      <c r="AS189" s="8"/>
    </row>
    <row r="190" spans="1:45" ht="17" thickBot="1" x14ac:dyDescent="0.25">
      <c r="A190" s="235"/>
      <c r="B190" s="694"/>
      <c r="C190" s="694"/>
      <c r="D190" s="327"/>
      <c r="E190" s="409"/>
      <c r="F190" s="326"/>
      <c r="G190" s="680"/>
      <c r="H190" s="680"/>
      <c r="I190" s="442"/>
      <c r="J190" s="680"/>
      <c r="K190" s="680"/>
      <c r="L190" s="442"/>
      <c r="M190" s="680"/>
      <c r="N190" s="680"/>
      <c r="O190" s="326"/>
      <c r="P190" s="824"/>
      <c r="Q190" s="830"/>
      <c r="R190" s="830"/>
      <c r="S190" s="830"/>
      <c r="T190" s="830"/>
      <c r="U190" s="830"/>
      <c r="V190" s="830"/>
      <c r="W190" s="826"/>
      <c r="X190" s="15"/>
      <c r="Y190" s="8"/>
      <c r="Z190" s="8"/>
      <c r="AA190" s="8"/>
      <c r="AB190" s="8"/>
      <c r="AC190" s="8"/>
      <c r="AD190" s="8"/>
      <c r="AE190" s="8"/>
      <c r="AF190" s="8"/>
      <c r="AG190" s="8"/>
      <c r="AH190" s="8"/>
      <c r="AI190" s="8"/>
      <c r="AJ190" s="8"/>
      <c r="AK190" s="8"/>
      <c r="AL190" s="8"/>
      <c r="AM190" s="8"/>
      <c r="AN190" s="8"/>
      <c r="AO190" s="8"/>
      <c r="AP190" s="8"/>
      <c r="AQ190" s="8"/>
      <c r="AR190" s="8"/>
      <c r="AS190" s="8"/>
    </row>
    <row r="191" spans="1:45" ht="29.25" customHeight="1" thickBot="1" x14ac:dyDescent="0.25">
      <c r="A191" s="235"/>
      <c r="B191" s="660" t="s">
        <v>153</v>
      </c>
      <c r="C191" s="662"/>
      <c r="D191" s="327"/>
      <c r="E191" s="413">
        <f>'Financial Statements'!$F26</f>
        <v>0</v>
      </c>
      <c r="F191" s="326"/>
      <c r="G191" s="665"/>
      <c r="H191" s="666"/>
      <c r="I191" s="442"/>
      <c r="J191" s="665"/>
      <c r="K191" s="666"/>
      <c r="L191" s="442"/>
      <c r="M191" s="665"/>
      <c r="N191" s="666"/>
      <c r="O191" s="326"/>
      <c r="P191" s="824"/>
      <c r="Q191" s="830"/>
      <c r="R191" s="830"/>
      <c r="S191" s="830"/>
      <c r="T191" s="830"/>
      <c r="U191" s="830"/>
      <c r="V191" s="830"/>
      <c r="W191" s="826"/>
      <c r="X191" s="15"/>
      <c r="Y191" s="8"/>
      <c r="Z191" s="8"/>
      <c r="AA191" s="8"/>
      <c r="AB191" s="8"/>
      <c r="AC191" s="8"/>
      <c r="AD191" s="8"/>
      <c r="AE191" s="8"/>
      <c r="AF191" s="8"/>
      <c r="AG191" s="8"/>
      <c r="AH191" s="8"/>
      <c r="AI191" s="8"/>
      <c r="AJ191" s="8"/>
      <c r="AK191" s="8"/>
      <c r="AL191" s="8"/>
      <c r="AM191" s="8"/>
      <c r="AN191" s="8"/>
      <c r="AO191" s="8"/>
      <c r="AP191" s="8"/>
      <c r="AQ191" s="8"/>
      <c r="AR191" s="8"/>
      <c r="AS191" s="8"/>
    </row>
    <row r="192" spans="1:45" ht="17" thickBot="1" x14ac:dyDescent="0.25">
      <c r="A192" s="235"/>
      <c r="B192" s="694"/>
      <c r="C192" s="694"/>
      <c r="D192" s="327"/>
      <c r="E192" s="409"/>
      <c r="F192" s="326"/>
      <c r="G192" s="680"/>
      <c r="H192" s="680"/>
      <c r="I192" s="442"/>
      <c r="J192" s="680"/>
      <c r="K192" s="680"/>
      <c r="L192" s="442"/>
      <c r="M192" s="680"/>
      <c r="N192" s="680"/>
      <c r="O192" s="326"/>
      <c r="P192" s="824"/>
      <c r="Q192" s="830"/>
      <c r="R192" s="830"/>
      <c r="S192" s="830"/>
      <c r="T192" s="830"/>
      <c r="U192" s="830"/>
      <c r="V192" s="830"/>
      <c r="W192" s="826"/>
      <c r="X192" s="15"/>
      <c r="Y192" s="8"/>
      <c r="Z192" s="8"/>
      <c r="AA192" s="8"/>
      <c r="AB192" s="8"/>
      <c r="AC192" s="8"/>
      <c r="AD192" s="8"/>
      <c r="AE192" s="8"/>
      <c r="AF192" s="8"/>
      <c r="AG192" s="8"/>
      <c r="AH192" s="8"/>
      <c r="AI192" s="8"/>
      <c r="AJ192" s="8"/>
      <c r="AK192" s="8"/>
      <c r="AL192" s="8"/>
      <c r="AM192" s="8"/>
      <c r="AN192" s="8"/>
      <c r="AO192" s="8"/>
      <c r="AP192" s="8"/>
      <c r="AQ192" s="8"/>
      <c r="AR192" s="8"/>
      <c r="AS192" s="8"/>
    </row>
    <row r="193" spans="1:45" ht="15" customHeight="1" thickBot="1" x14ac:dyDescent="0.25">
      <c r="A193" s="235"/>
      <c r="B193" s="695" t="s">
        <v>154</v>
      </c>
      <c r="C193" s="696"/>
      <c r="D193" s="327"/>
      <c r="E193" s="413">
        <f>'Financial Statements'!$F27</f>
        <v>0</v>
      </c>
      <c r="F193" s="326"/>
      <c r="G193" s="665"/>
      <c r="H193" s="666"/>
      <c r="I193" s="442"/>
      <c r="J193" s="665"/>
      <c r="K193" s="666"/>
      <c r="L193" s="442"/>
      <c r="M193" s="665"/>
      <c r="N193" s="666"/>
      <c r="O193" s="326"/>
      <c r="P193" s="827"/>
      <c r="Q193" s="828"/>
      <c r="R193" s="828"/>
      <c r="S193" s="828"/>
      <c r="T193" s="828"/>
      <c r="U193" s="828"/>
      <c r="V193" s="828"/>
      <c r="W193" s="829"/>
      <c r="X193" s="15"/>
      <c r="Y193" s="8"/>
      <c r="Z193" s="8"/>
      <c r="AA193" s="8"/>
      <c r="AB193" s="8"/>
      <c r="AC193" s="8"/>
      <c r="AD193" s="8"/>
      <c r="AE193" s="8"/>
      <c r="AF193" s="8"/>
      <c r="AG193" s="8"/>
      <c r="AH193" s="8"/>
      <c r="AI193" s="8"/>
      <c r="AJ193" s="8"/>
      <c r="AK193" s="8"/>
      <c r="AL193" s="8"/>
      <c r="AM193" s="8"/>
      <c r="AN193" s="8"/>
      <c r="AO193" s="8"/>
      <c r="AP193" s="8"/>
      <c r="AQ193" s="8"/>
      <c r="AR193" s="8"/>
      <c r="AS193" s="8"/>
    </row>
    <row r="194" spans="1:45" ht="17" thickBot="1" x14ac:dyDescent="0.25">
      <c r="A194" s="235"/>
      <c r="B194" s="694"/>
      <c r="C194" s="694"/>
      <c r="D194" s="327"/>
      <c r="E194" s="409"/>
      <c r="F194" s="326"/>
      <c r="G194" s="680"/>
      <c r="H194" s="680"/>
      <c r="I194" s="442"/>
      <c r="J194" s="680"/>
      <c r="K194" s="680"/>
      <c r="L194" s="442"/>
      <c r="M194" s="680"/>
      <c r="N194" s="680"/>
      <c r="O194" s="326"/>
      <c r="P194" s="445"/>
      <c r="Q194" s="445"/>
      <c r="R194" s="445"/>
      <c r="S194" s="445"/>
      <c r="T194" s="445"/>
      <c r="U194" s="445"/>
      <c r="V194" s="445"/>
      <c r="W194" s="445"/>
      <c r="X194" s="15"/>
      <c r="Y194" s="8"/>
      <c r="Z194" s="8"/>
      <c r="AA194" s="8"/>
      <c r="AB194" s="8"/>
      <c r="AC194" s="8"/>
      <c r="AD194" s="8"/>
      <c r="AE194" s="8"/>
      <c r="AF194" s="8"/>
      <c r="AG194" s="8"/>
      <c r="AH194" s="8"/>
      <c r="AI194" s="8"/>
      <c r="AJ194" s="8"/>
      <c r="AK194" s="8"/>
      <c r="AL194" s="8"/>
      <c r="AM194" s="8"/>
      <c r="AN194" s="8"/>
      <c r="AO194" s="8"/>
      <c r="AP194" s="8"/>
      <c r="AQ194" s="8"/>
      <c r="AR194" s="8"/>
      <c r="AS194" s="8"/>
    </row>
    <row r="195" spans="1:45" ht="48" customHeight="1" thickBot="1" x14ac:dyDescent="0.25">
      <c r="A195" s="235"/>
      <c r="B195" s="660" t="s">
        <v>192</v>
      </c>
      <c r="C195" s="662"/>
      <c r="D195" s="327"/>
      <c r="E195" s="456" t="e">
        <f>'Financial Statements'!$F28/'Financial Statements'!F6</f>
        <v>#DIV/0!</v>
      </c>
      <c r="F195" s="326"/>
      <c r="G195" s="652"/>
      <c r="H195" s="653"/>
      <c r="I195" s="447"/>
      <c r="J195" s="652"/>
      <c r="K195" s="653"/>
      <c r="L195" s="447"/>
      <c r="M195" s="652"/>
      <c r="N195" s="653"/>
      <c r="O195" s="326"/>
      <c r="P195" s="660" t="s">
        <v>334</v>
      </c>
      <c r="Q195" s="820"/>
      <c r="R195" s="820"/>
      <c r="S195" s="820"/>
      <c r="T195" s="820"/>
      <c r="U195" s="820"/>
      <c r="V195" s="820"/>
      <c r="W195" s="821"/>
      <c r="X195" s="15"/>
      <c r="Y195" s="8"/>
      <c r="Z195" s="8"/>
      <c r="AA195" s="8"/>
      <c r="AB195" s="8"/>
      <c r="AC195" s="8"/>
      <c r="AD195" s="8"/>
      <c r="AE195" s="8"/>
      <c r="AF195" s="8"/>
      <c r="AG195" s="8"/>
      <c r="AH195" s="8"/>
      <c r="AI195" s="8"/>
      <c r="AJ195" s="8"/>
      <c r="AK195" s="8"/>
      <c r="AL195" s="8"/>
      <c r="AM195" s="8"/>
      <c r="AN195" s="8"/>
      <c r="AO195" s="8"/>
      <c r="AP195" s="8"/>
      <c r="AQ195" s="8"/>
      <c r="AR195" s="8"/>
      <c r="AS195" s="8"/>
    </row>
    <row r="196" spans="1:45" ht="17" thickBot="1" x14ac:dyDescent="0.25">
      <c r="A196" s="235"/>
      <c r="B196" s="694"/>
      <c r="C196" s="694"/>
      <c r="D196" s="327"/>
      <c r="E196" s="240"/>
      <c r="F196" s="326"/>
      <c r="G196" s="642"/>
      <c r="H196" s="642"/>
      <c r="I196" s="324"/>
      <c r="J196" s="642"/>
      <c r="K196" s="642"/>
      <c r="L196" s="324"/>
      <c r="M196" s="642"/>
      <c r="N196" s="642"/>
      <c r="O196" s="326"/>
      <c r="P196" s="683"/>
      <c r="Q196" s="683"/>
      <c r="R196" s="683"/>
      <c r="S196" s="683"/>
      <c r="T196" s="683"/>
      <c r="U196" s="683"/>
      <c r="V196" s="683"/>
      <c r="W196" s="683"/>
      <c r="X196" s="15"/>
      <c r="Y196" s="8"/>
      <c r="Z196" s="8"/>
      <c r="AA196" s="8"/>
      <c r="AB196" s="8"/>
      <c r="AC196" s="8"/>
      <c r="AD196" s="8"/>
      <c r="AE196" s="8"/>
      <c r="AF196" s="8"/>
      <c r="AG196" s="8"/>
      <c r="AH196" s="8"/>
      <c r="AI196" s="8"/>
      <c r="AJ196" s="8"/>
      <c r="AK196" s="8"/>
      <c r="AL196" s="8"/>
      <c r="AM196" s="8"/>
      <c r="AN196" s="8"/>
      <c r="AO196" s="8"/>
      <c r="AP196" s="8"/>
      <c r="AQ196" s="8"/>
      <c r="AR196" s="8"/>
      <c r="AS196" s="8"/>
    </row>
    <row r="197" spans="1:45" ht="15" customHeight="1" thickBot="1" x14ac:dyDescent="0.25">
      <c r="A197" s="235"/>
      <c r="B197" s="693" t="s">
        <v>195</v>
      </c>
      <c r="C197" s="693"/>
      <c r="D197" s="327"/>
      <c r="E197" s="240"/>
      <c r="F197" s="326"/>
      <c r="G197" s="637">
        <f>G179</f>
        <v>0</v>
      </c>
      <c r="H197" s="638"/>
      <c r="I197" s="241"/>
      <c r="J197" s="637">
        <f>J179</f>
        <v>0</v>
      </c>
      <c r="K197" s="638"/>
      <c r="L197" s="241"/>
      <c r="M197" s="637">
        <f>M179</f>
        <v>0</v>
      </c>
      <c r="N197" s="638"/>
      <c r="O197" s="326"/>
      <c r="P197" s="683"/>
      <c r="Q197" s="683"/>
      <c r="R197" s="683"/>
      <c r="S197" s="683"/>
      <c r="T197" s="683"/>
      <c r="U197" s="683"/>
      <c r="V197" s="683"/>
      <c r="W197" s="683"/>
      <c r="X197" s="15"/>
      <c r="Y197" s="8"/>
      <c r="Z197" s="8"/>
      <c r="AA197" s="8"/>
      <c r="AB197" s="8"/>
      <c r="AC197" s="8"/>
      <c r="AD197" s="8"/>
      <c r="AE197" s="8"/>
      <c r="AF197" s="8"/>
      <c r="AG197" s="8"/>
      <c r="AH197" s="8"/>
      <c r="AI197" s="8"/>
      <c r="AJ197" s="8"/>
      <c r="AK197" s="8"/>
      <c r="AL197" s="8"/>
      <c r="AM197" s="8"/>
      <c r="AN197" s="8"/>
      <c r="AO197" s="8"/>
      <c r="AP197" s="8"/>
      <c r="AQ197" s="8"/>
      <c r="AR197" s="8"/>
      <c r="AS197" s="8"/>
    </row>
    <row r="198" spans="1:45" ht="17" thickBot="1" x14ac:dyDescent="0.25">
      <c r="A198" s="235"/>
      <c r="B198" s="694"/>
      <c r="C198" s="694"/>
      <c r="D198" s="327"/>
      <c r="E198" s="240"/>
      <c r="F198" s="326"/>
      <c r="G198" s="642"/>
      <c r="H198" s="642"/>
      <c r="I198" s="324"/>
      <c r="J198" s="642"/>
      <c r="K198" s="642"/>
      <c r="L198" s="324"/>
      <c r="M198" s="642"/>
      <c r="N198" s="642"/>
      <c r="O198" s="326"/>
      <c r="P198" s="683"/>
      <c r="Q198" s="683"/>
      <c r="R198" s="683"/>
      <c r="S198" s="683"/>
      <c r="T198" s="683"/>
      <c r="U198" s="683"/>
      <c r="V198" s="683"/>
      <c r="W198" s="683"/>
      <c r="X198" s="15"/>
      <c r="Y198" s="8"/>
      <c r="Z198" s="8"/>
      <c r="AA198" s="8"/>
      <c r="AB198" s="8"/>
      <c r="AC198" s="8"/>
      <c r="AD198" s="8"/>
      <c r="AE198" s="8"/>
      <c r="AF198" s="8"/>
      <c r="AG198" s="8"/>
      <c r="AH198" s="8"/>
      <c r="AI198" s="8"/>
      <c r="AJ198" s="8"/>
      <c r="AK198" s="8"/>
      <c r="AL198" s="8"/>
      <c r="AM198" s="8"/>
      <c r="AN198" s="8"/>
      <c r="AO198" s="8"/>
      <c r="AP198" s="8"/>
      <c r="AQ198" s="8"/>
      <c r="AR198" s="8"/>
      <c r="AS198" s="8"/>
    </row>
    <row r="199" spans="1:45" ht="15" customHeight="1" thickBot="1" x14ac:dyDescent="0.25">
      <c r="A199" s="235"/>
      <c r="B199" s="660" t="s">
        <v>158</v>
      </c>
      <c r="C199" s="662"/>
      <c r="D199" s="327"/>
      <c r="E199" s="456" t="e">
        <f>'Financial Statements'!$F32/'Financial Statements'!F6</f>
        <v>#DIV/0!</v>
      </c>
      <c r="F199" s="414"/>
      <c r="G199" s="652"/>
      <c r="H199" s="653"/>
      <c r="I199" s="238"/>
      <c r="J199" s="652"/>
      <c r="K199" s="653"/>
      <c r="L199" s="238"/>
      <c r="M199" s="652"/>
      <c r="N199" s="653"/>
      <c r="O199" s="326"/>
      <c r="P199" s="811" t="s">
        <v>330</v>
      </c>
      <c r="Q199" s="822"/>
      <c r="R199" s="822"/>
      <c r="S199" s="822"/>
      <c r="T199" s="822"/>
      <c r="U199" s="822"/>
      <c r="V199" s="822"/>
      <c r="W199" s="823"/>
      <c r="X199" s="15"/>
      <c r="Y199" s="8"/>
      <c r="Z199" s="8"/>
      <c r="AA199" s="8"/>
      <c r="AB199" s="8"/>
      <c r="AC199" s="8"/>
      <c r="AD199" s="8"/>
      <c r="AE199" s="8"/>
      <c r="AF199" s="8"/>
      <c r="AG199" s="8"/>
      <c r="AH199" s="8"/>
      <c r="AI199" s="8"/>
      <c r="AJ199" s="8"/>
      <c r="AK199" s="8"/>
      <c r="AL199" s="8"/>
      <c r="AM199" s="8"/>
      <c r="AN199" s="8"/>
      <c r="AO199" s="8"/>
      <c r="AP199" s="8"/>
      <c r="AQ199" s="8"/>
      <c r="AR199" s="8"/>
      <c r="AS199" s="8"/>
    </row>
    <row r="200" spans="1:45" ht="17" thickBot="1" x14ac:dyDescent="0.25">
      <c r="A200" s="235"/>
      <c r="B200" s="670"/>
      <c r="C200" s="670"/>
      <c r="D200" s="327"/>
      <c r="E200" s="415"/>
      <c r="F200" s="414"/>
      <c r="G200" s="654"/>
      <c r="H200" s="654"/>
      <c r="I200" s="441"/>
      <c r="J200" s="654"/>
      <c r="K200" s="654"/>
      <c r="L200" s="441"/>
      <c r="M200" s="654"/>
      <c r="N200" s="654"/>
      <c r="O200" s="326"/>
      <c r="P200" s="824"/>
      <c r="Q200" s="825"/>
      <c r="R200" s="825"/>
      <c r="S200" s="825"/>
      <c r="T200" s="825"/>
      <c r="U200" s="825"/>
      <c r="V200" s="825"/>
      <c r="W200" s="826"/>
      <c r="X200" s="15"/>
      <c r="Y200" s="8"/>
      <c r="Z200" s="8"/>
      <c r="AA200" s="8"/>
      <c r="AB200" s="8"/>
      <c r="AC200" s="8"/>
      <c r="AD200" s="8"/>
      <c r="AE200" s="8"/>
      <c r="AF200" s="8"/>
      <c r="AG200" s="8"/>
      <c r="AH200" s="8"/>
      <c r="AI200" s="8"/>
      <c r="AJ200" s="8"/>
      <c r="AK200" s="8"/>
      <c r="AL200" s="8"/>
      <c r="AM200" s="8"/>
      <c r="AN200" s="8"/>
      <c r="AO200" s="8"/>
      <c r="AP200" s="8"/>
      <c r="AQ200" s="8"/>
      <c r="AR200" s="8"/>
      <c r="AS200" s="8"/>
    </row>
    <row r="201" spans="1:45" ht="33.75" customHeight="1" thickBot="1" x14ac:dyDescent="0.25">
      <c r="A201" s="235"/>
      <c r="B201" s="695" t="s">
        <v>159</v>
      </c>
      <c r="C201" s="696"/>
      <c r="D201" s="327"/>
      <c r="E201" s="456" t="e">
        <f>'Financial Statements'!$F33/'Financial Statements'!F6</f>
        <v>#DIV/0!</v>
      </c>
      <c r="F201" s="414"/>
      <c r="G201" s="652"/>
      <c r="H201" s="653"/>
      <c r="I201" s="238"/>
      <c r="J201" s="652"/>
      <c r="K201" s="653"/>
      <c r="L201" s="238"/>
      <c r="M201" s="652"/>
      <c r="N201" s="653"/>
      <c r="O201" s="326"/>
      <c r="P201" s="827"/>
      <c r="Q201" s="828"/>
      <c r="R201" s="828"/>
      <c r="S201" s="828"/>
      <c r="T201" s="828"/>
      <c r="U201" s="828"/>
      <c r="V201" s="828"/>
      <c r="W201" s="829"/>
      <c r="X201" s="15"/>
      <c r="Y201" s="8"/>
      <c r="Z201" s="8"/>
      <c r="AA201" s="8"/>
      <c r="AB201" s="8"/>
      <c r="AC201" s="8"/>
      <c r="AD201" s="8"/>
      <c r="AE201" s="8"/>
      <c r="AF201" s="8"/>
      <c r="AG201" s="8"/>
      <c r="AH201" s="8"/>
      <c r="AI201" s="8"/>
      <c r="AJ201" s="8"/>
      <c r="AK201" s="8"/>
      <c r="AL201" s="8"/>
      <c r="AM201" s="8"/>
      <c r="AN201" s="8"/>
      <c r="AO201" s="8"/>
      <c r="AP201" s="8"/>
      <c r="AQ201" s="8"/>
      <c r="AR201" s="8"/>
      <c r="AS201" s="8"/>
    </row>
    <row r="202" spans="1:45" ht="17" thickBot="1" x14ac:dyDescent="0.25">
      <c r="A202" s="235"/>
      <c r="B202" s="670"/>
      <c r="C202" s="670"/>
      <c r="D202" s="327"/>
      <c r="E202" s="415"/>
      <c r="F202" s="416"/>
      <c r="G202" s="654"/>
      <c r="H202" s="654"/>
      <c r="I202" s="441"/>
      <c r="J202" s="654"/>
      <c r="K202" s="654"/>
      <c r="L202" s="441"/>
      <c r="M202" s="654"/>
      <c r="N202" s="654"/>
      <c r="O202" s="326"/>
      <c r="P202" s="445"/>
      <c r="Q202" s="445"/>
      <c r="R202" s="445"/>
      <c r="S202" s="445"/>
      <c r="T202" s="445"/>
      <c r="U202" s="445"/>
      <c r="V202" s="445"/>
      <c r="W202" s="445"/>
      <c r="X202" s="15"/>
      <c r="Y202" s="8"/>
      <c r="Z202" s="8"/>
      <c r="AA202" s="8"/>
      <c r="AB202" s="8"/>
      <c r="AC202" s="8"/>
      <c r="AD202" s="8"/>
      <c r="AE202" s="8"/>
      <c r="AF202" s="8"/>
      <c r="AG202" s="8"/>
      <c r="AH202" s="8"/>
      <c r="AI202" s="8"/>
      <c r="AJ202" s="8"/>
      <c r="AK202" s="8"/>
      <c r="AL202" s="8"/>
      <c r="AM202" s="8"/>
      <c r="AN202" s="8"/>
      <c r="AO202" s="8"/>
      <c r="AP202" s="8"/>
      <c r="AQ202" s="8"/>
      <c r="AR202" s="8"/>
      <c r="AS202" s="8"/>
    </row>
    <row r="203" spans="1:45" ht="91" customHeight="1" thickBot="1" x14ac:dyDescent="0.25">
      <c r="A203" s="235"/>
      <c r="B203" s="695" t="s">
        <v>196</v>
      </c>
      <c r="C203" s="696"/>
      <c r="D203" s="327"/>
      <c r="E203" s="458">
        <f>'Financial Statements'!$F35</f>
        <v>0</v>
      </c>
      <c r="F203" s="417"/>
      <c r="G203" s="655"/>
      <c r="H203" s="656"/>
      <c r="I203" s="446"/>
      <c r="J203" s="655"/>
      <c r="K203" s="656"/>
      <c r="L203" s="446"/>
      <c r="M203" s="655"/>
      <c r="N203" s="656"/>
      <c r="O203" s="326"/>
      <c r="P203" s="660" t="s">
        <v>321</v>
      </c>
      <c r="Q203" s="820"/>
      <c r="R203" s="820"/>
      <c r="S203" s="820"/>
      <c r="T203" s="820"/>
      <c r="U203" s="820"/>
      <c r="V203" s="820"/>
      <c r="W203" s="821"/>
      <c r="X203" s="15"/>
      <c r="Y203" s="8"/>
      <c r="Z203" s="8"/>
      <c r="AA203" s="8"/>
      <c r="AB203" s="8"/>
      <c r="AC203" s="8"/>
      <c r="AD203" s="8"/>
      <c r="AE203" s="8"/>
      <c r="AF203" s="8"/>
      <c r="AG203" s="8"/>
      <c r="AH203" s="8"/>
      <c r="AI203" s="8"/>
      <c r="AJ203" s="8"/>
      <c r="AK203" s="8"/>
      <c r="AL203" s="8"/>
      <c r="AM203" s="8"/>
      <c r="AN203" s="8"/>
      <c r="AO203" s="8"/>
      <c r="AP203" s="8"/>
      <c r="AQ203" s="8"/>
      <c r="AR203" s="8"/>
      <c r="AS203" s="8"/>
    </row>
    <row r="204" spans="1:45" ht="17" thickBot="1" x14ac:dyDescent="0.25">
      <c r="A204" s="235"/>
      <c r="B204" s="670"/>
      <c r="C204" s="670"/>
      <c r="D204" s="327"/>
      <c r="E204" s="415"/>
      <c r="F204" s="416"/>
      <c r="G204" s="654"/>
      <c r="H204" s="654"/>
      <c r="I204" s="441"/>
      <c r="J204" s="654"/>
      <c r="K204" s="654"/>
      <c r="L204" s="441"/>
      <c r="M204" s="654"/>
      <c r="N204" s="654"/>
      <c r="O204" s="326"/>
      <c r="P204" s="445"/>
      <c r="Q204" s="445"/>
      <c r="R204" s="445"/>
      <c r="S204" s="445"/>
      <c r="T204" s="445"/>
      <c r="U204" s="445"/>
      <c r="V204" s="445"/>
      <c r="W204" s="445"/>
      <c r="X204" s="15"/>
      <c r="Y204" s="8"/>
      <c r="Z204" s="8"/>
      <c r="AA204" s="8"/>
      <c r="AB204" s="8"/>
      <c r="AC204" s="8"/>
      <c r="AD204" s="8"/>
      <c r="AE204" s="8"/>
      <c r="AF204" s="8"/>
      <c r="AG204" s="8"/>
      <c r="AH204" s="8"/>
      <c r="AI204" s="8"/>
      <c r="AJ204" s="8"/>
      <c r="AK204" s="8"/>
      <c r="AL204" s="8"/>
      <c r="AM204" s="8"/>
      <c r="AN204" s="8"/>
      <c r="AO204" s="8"/>
      <c r="AP204" s="8"/>
      <c r="AQ204" s="8"/>
      <c r="AR204" s="8"/>
      <c r="AS204" s="8"/>
    </row>
    <row r="205" spans="1:45" ht="51" customHeight="1" thickBot="1" x14ac:dyDescent="0.25">
      <c r="A205" s="235"/>
      <c r="B205" s="660" t="s">
        <v>197</v>
      </c>
      <c r="C205" s="662"/>
      <c r="D205" s="327"/>
      <c r="E205" s="456" t="e">
        <f>'Financial Statements'!$F36/'Financial Statements'!F6</f>
        <v>#DIV/0!</v>
      </c>
      <c r="F205" s="417"/>
      <c r="G205" s="657"/>
      <c r="H205" s="658"/>
      <c r="I205" s="457"/>
      <c r="J205" s="657"/>
      <c r="K205" s="658"/>
      <c r="L205" s="457"/>
      <c r="M205" s="657"/>
      <c r="N205" s="658"/>
      <c r="O205" s="326"/>
      <c r="P205" s="660" t="s">
        <v>331</v>
      </c>
      <c r="Q205" s="820"/>
      <c r="R205" s="820"/>
      <c r="S205" s="820"/>
      <c r="T205" s="820"/>
      <c r="U205" s="820"/>
      <c r="V205" s="820"/>
      <c r="W205" s="821"/>
      <c r="X205" s="15"/>
      <c r="Y205" s="8"/>
      <c r="Z205" s="8"/>
      <c r="AA205" s="8"/>
      <c r="AB205" s="8"/>
      <c r="AC205" s="8"/>
      <c r="AD205" s="8"/>
      <c r="AE205" s="8"/>
      <c r="AF205" s="8"/>
      <c r="AG205" s="8"/>
      <c r="AH205" s="8"/>
      <c r="AI205" s="8"/>
      <c r="AJ205" s="8"/>
      <c r="AK205" s="8"/>
      <c r="AL205" s="8"/>
      <c r="AM205" s="8"/>
      <c r="AN205" s="8"/>
      <c r="AO205" s="8"/>
      <c r="AP205" s="8"/>
      <c r="AQ205" s="8"/>
      <c r="AR205" s="8"/>
      <c r="AS205" s="8"/>
    </row>
    <row r="206" spans="1:45" ht="17" thickBot="1" x14ac:dyDescent="0.25">
      <c r="A206" s="235"/>
      <c r="B206" s="670"/>
      <c r="C206" s="670"/>
      <c r="D206" s="327"/>
      <c r="E206" s="240"/>
      <c r="F206" s="128"/>
      <c r="G206" s="642"/>
      <c r="H206" s="642"/>
      <c r="I206" s="324"/>
      <c r="J206" s="642"/>
      <c r="K206" s="642"/>
      <c r="L206" s="324"/>
      <c r="M206" s="642"/>
      <c r="N206" s="642"/>
      <c r="O206" s="326"/>
      <c r="P206" s="683"/>
      <c r="Q206" s="683"/>
      <c r="R206" s="683"/>
      <c r="S206" s="683"/>
      <c r="T206" s="683"/>
      <c r="U206" s="683"/>
      <c r="V206" s="683"/>
      <c r="W206" s="683"/>
      <c r="X206" s="15"/>
      <c r="Y206" s="8"/>
      <c r="Z206" s="8"/>
      <c r="AA206" s="8"/>
      <c r="AB206" s="8"/>
      <c r="AC206" s="8"/>
      <c r="AD206" s="8"/>
      <c r="AE206" s="8"/>
      <c r="AF206" s="8"/>
      <c r="AG206" s="8"/>
      <c r="AH206" s="8"/>
      <c r="AI206" s="8"/>
      <c r="AJ206" s="8"/>
      <c r="AK206" s="8"/>
      <c r="AL206" s="8"/>
      <c r="AM206" s="8"/>
      <c r="AN206" s="8"/>
      <c r="AO206" s="8"/>
      <c r="AP206" s="8"/>
      <c r="AQ206" s="8"/>
      <c r="AR206" s="8"/>
      <c r="AS206" s="8"/>
    </row>
    <row r="207" spans="1:45" ht="23.25" customHeight="1" thickBot="1" x14ac:dyDescent="0.25">
      <c r="A207" s="235"/>
      <c r="B207" s="701" t="s">
        <v>199</v>
      </c>
      <c r="C207" s="701"/>
      <c r="D207" s="327"/>
      <c r="E207" s="240"/>
      <c r="F207" s="129"/>
      <c r="G207" s="637">
        <f>G197</f>
        <v>0</v>
      </c>
      <c r="H207" s="638"/>
      <c r="I207" s="241"/>
      <c r="J207" s="637">
        <f>J197</f>
        <v>0</v>
      </c>
      <c r="K207" s="638"/>
      <c r="L207" s="241"/>
      <c r="M207" s="637">
        <f>M197</f>
        <v>0</v>
      </c>
      <c r="N207" s="638"/>
      <c r="O207" s="326"/>
      <c r="P207" s="683"/>
      <c r="Q207" s="683"/>
      <c r="R207" s="683"/>
      <c r="S207" s="683"/>
      <c r="T207" s="683"/>
      <c r="U207" s="683"/>
      <c r="V207" s="683"/>
      <c r="W207" s="683"/>
      <c r="X207" s="15"/>
      <c r="Y207" s="8"/>
      <c r="Z207" s="8"/>
      <c r="AA207" s="8"/>
      <c r="AB207" s="8"/>
      <c r="AC207" s="8"/>
      <c r="AD207" s="8"/>
      <c r="AE207" s="8"/>
      <c r="AF207" s="8"/>
      <c r="AG207" s="8"/>
      <c r="AH207" s="8"/>
      <c r="AI207" s="8"/>
      <c r="AJ207" s="8"/>
      <c r="AK207" s="8"/>
      <c r="AL207" s="8"/>
      <c r="AM207" s="8"/>
      <c r="AN207" s="8"/>
      <c r="AO207" s="8"/>
      <c r="AP207" s="8"/>
      <c r="AQ207" s="8"/>
      <c r="AR207" s="8"/>
      <c r="AS207" s="8"/>
    </row>
    <row r="208" spans="1:45" ht="17" thickBot="1" x14ac:dyDescent="0.25">
      <c r="A208" s="235"/>
      <c r="B208" s="670"/>
      <c r="C208" s="670"/>
      <c r="D208" s="327"/>
      <c r="E208" s="240"/>
      <c r="F208" s="128"/>
      <c r="G208" s="642"/>
      <c r="H208" s="642"/>
      <c r="I208" s="324"/>
      <c r="J208" s="642"/>
      <c r="K208" s="642"/>
      <c r="L208" s="324"/>
      <c r="M208" s="642"/>
      <c r="N208" s="642"/>
      <c r="O208" s="326"/>
      <c r="P208" s="683"/>
      <c r="Q208" s="683"/>
      <c r="R208" s="683"/>
      <c r="S208" s="683"/>
      <c r="T208" s="683"/>
      <c r="U208" s="683"/>
      <c r="V208" s="683"/>
      <c r="W208" s="683"/>
      <c r="X208" s="15"/>
      <c r="Y208" s="8"/>
      <c r="Z208" s="8"/>
      <c r="AA208" s="8"/>
      <c r="AB208" s="8"/>
      <c r="AC208" s="8"/>
      <c r="AD208" s="8"/>
      <c r="AE208" s="8"/>
      <c r="AF208" s="8"/>
      <c r="AG208" s="8"/>
      <c r="AH208" s="8"/>
      <c r="AI208" s="8"/>
      <c r="AJ208" s="8"/>
      <c r="AK208" s="8"/>
      <c r="AL208" s="8"/>
      <c r="AM208" s="8"/>
      <c r="AN208" s="8"/>
      <c r="AO208" s="8"/>
      <c r="AP208" s="8"/>
      <c r="AQ208" s="8"/>
      <c r="AR208" s="8"/>
      <c r="AS208" s="8"/>
    </row>
    <row r="209" spans="1:45" ht="17" thickBot="1" x14ac:dyDescent="0.25">
      <c r="A209" s="235"/>
      <c r="B209" s="702" t="s">
        <v>164</v>
      </c>
      <c r="C209" s="703"/>
      <c r="D209" s="327"/>
      <c r="E209" s="342">
        <f>'Financial Statements'!$F40</f>
        <v>0</v>
      </c>
      <c r="F209" s="417"/>
      <c r="G209" s="643"/>
      <c r="H209" s="644"/>
      <c r="I209" s="455"/>
      <c r="J209" s="643"/>
      <c r="K209" s="644"/>
      <c r="L209" s="455"/>
      <c r="M209" s="643"/>
      <c r="N209" s="644"/>
      <c r="O209" s="326"/>
      <c r="P209" s="811" t="s">
        <v>303</v>
      </c>
      <c r="Q209" s="812"/>
      <c r="R209" s="812"/>
      <c r="S209" s="812"/>
      <c r="T209" s="812"/>
      <c r="U209" s="812"/>
      <c r="V209" s="812"/>
      <c r="W209" s="813"/>
      <c r="X209" s="15"/>
      <c r="Y209" s="8"/>
      <c r="Z209" s="8"/>
      <c r="AA209" s="8"/>
      <c r="AB209" s="8"/>
      <c r="AC209" s="8"/>
      <c r="AD209" s="8"/>
      <c r="AE209" s="8"/>
      <c r="AF209" s="8"/>
      <c r="AG209" s="8"/>
      <c r="AH209" s="8"/>
      <c r="AI209" s="8"/>
      <c r="AJ209" s="8"/>
      <c r="AK209" s="8"/>
      <c r="AL209" s="8"/>
      <c r="AM209" s="8"/>
      <c r="AN209" s="8"/>
      <c r="AO209" s="8"/>
      <c r="AP209" s="8"/>
      <c r="AQ209" s="8"/>
      <c r="AR209" s="8"/>
      <c r="AS209" s="8"/>
    </row>
    <row r="210" spans="1:45" ht="17" thickBot="1" x14ac:dyDescent="0.25">
      <c r="A210" s="235"/>
      <c r="B210" s="670"/>
      <c r="C210" s="670"/>
      <c r="D210" s="327"/>
      <c r="E210" s="415"/>
      <c r="F210" s="416"/>
      <c r="G210" s="645"/>
      <c r="H210" s="645"/>
      <c r="I210" s="455"/>
      <c r="J210" s="645"/>
      <c r="K210" s="645"/>
      <c r="L210" s="455"/>
      <c r="M210" s="645"/>
      <c r="N210" s="645"/>
      <c r="O210" s="326"/>
      <c r="P210" s="814"/>
      <c r="Q210" s="815"/>
      <c r="R210" s="815"/>
      <c r="S210" s="815"/>
      <c r="T210" s="815"/>
      <c r="U210" s="815"/>
      <c r="V210" s="815"/>
      <c r="W210" s="816"/>
      <c r="X210" s="15"/>
      <c r="Y210" s="8"/>
      <c r="Z210" s="8"/>
      <c r="AA210" s="8"/>
      <c r="AB210" s="8"/>
      <c r="AC210" s="8"/>
      <c r="AD210" s="8"/>
      <c r="AE210" s="8"/>
      <c r="AF210" s="8"/>
      <c r="AG210" s="8"/>
      <c r="AH210" s="8"/>
      <c r="AI210" s="8"/>
      <c r="AJ210" s="8"/>
      <c r="AK210" s="8"/>
      <c r="AL210" s="8"/>
      <c r="AM210" s="8"/>
      <c r="AN210" s="8"/>
      <c r="AO210" s="8"/>
      <c r="AP210" s="8"/>
      <c r="AQ210" s="8"/>
      <c r="AR210" s="8"/>
      <c r="AS210" s="8"/>
    </row>
    <row r="211" spans="1:45" ht="15" customHeight="1" thickBot="1" x14ac:dyDescent="0.25">
      <c r="A211" s="235"/>
      <c r="B211" s="702" t="s">
        <v>166</v>
      </c>
      <c r="C211" s="703"/>
      <c r="D211" s="327"/>
      <c r="E211" s="342">
        <f>'Financial Statements'!$F42</f>
        <v>0</v>
      </c>
      <c r="F211" s="417"/>
      <c r="G211" s="643"/>
      <c r="H211" s="644"/>
      <c r="I211" s="455"/>
      <c r="J211" s="643"/>
      <c r="K211" s="644"/>
      <c r="L211" s="455"/>
      <c r="M211" s="643"/>
      <c r="N211" s="644"/>
      <c r="O211" s="326"/>
      <c r="P211" s="814"/>
      <c r="Q211" s="815"/>
      <c r="R211" s="815"/>
      <c r="S211" s="815"/>
      <c r="T211" s="815"/>
      <c r="U211" s="815"/>
      <c r="V211" s="815"/>
      <c r="W211" s="816"/>
      <c r="X211" s="15"/>
      <c r="Y211" s="8"/>
      <c r="Z211" s="8"/>
      <c r="AA211" s="8"/>
      <c r="AB211" s="8"/>
      <c r="AC211" s="8"/>
      <c r="AD211" s="8"/>
      <c r="AE211" s="8"/>
      <c r="AF211" s="8"/>
      <c r="AG211" s="8"/>
      <c r="AH211" s="8"/>
      <c r="AI211" s="8"/>
      <c r="AJ211" s="8"/>
      <c r="AK211" s="8"/>
      <c r="AL211" s="8"/>
      <c r="AM211" s="8"/>
      <c r="AN211" s="8"/>
      <c r="AO211" s="8"/>
      <c r="AP211" s="8"/>
      <c r="AQ211" s="8"/>
      <c r="AR211" s="8"/>
      <c r="AS211" s="8"/>
    </row>
    <row r="212" spans="1:45" ht="17" thickBot="1" x14ac:dyDescent="0.25">
      <c r="A212" s="235"/>
      <c r="B212" s="670"/>
      <c r="C212" s="670"/>
      <c r="D212" s="327"/>
      <c r="E212" s="415"/>
      <c r="F212" s="418"/>
      <c r="G212" s="645"/>
      <c r="H212" s="645"/>
      <c r="I212" s="455"/>
      <c r="J212" s="645"/>
      <c r="K212" s="645"/>
      <c r="L212" s="455"/>
      <c r="M212" s="645"/>
      <c r="N212" s="645"/>
      <c r="O212" s="326"/>
      <c r="P212" s="814"/>
      <c r="Q212" s="815"/>
      <c r="R212" s="815"/>
      <c r="S212" s="815"/>
      <c r="T212" s="815"/>
      <c r="U212" s="815"/>
      <c r="V212" s="815"/>
      <c r="W212" s="816"/>
      <c r="X212" s="15"/>
      <c r="Y212" s="8"/>
      <c r="Z212" s="8"/>
      <c r="AA212" s="8"/>
      <c r="AB212" s="8"/>
      <c r="AC212" s="8"/>
      <c r="AD212" s="8"/>
      <c r="AE212" s="8"/>
      <c r="AF212" s="8"/>
      <c r="AG212" s="8"/>
      <c r="AH212" s="8"/>
      <c r="AI212" s="8"/>
      <c r="AJ212" s="8"/>
      <c r="AK212" s="8"/>
      <c r="AL212" s="8"/>
      <c r="AM212" s="8"/>
      <c r="AN212" s="8"/>
      <c r="AO212" s="8"/>
      <c r="AP212" s="8"/>
      <c r="AQ212" s="8"/>
      <c r="AR212" s="8"/>
      <c r="AS212" s="8"/>
    </row>
    <row r="213" spans="1:45" ht="32.25" customHeight="1" thickBot="1" x14ac:dyDescent="0.25">
      <c r="A213" s="235"/>
      <c r="B213" s="695" t="s">
        <v>167</v>
      </c>
      <c r="C213" s="696"/>
      <c r="D213" s="327"/>
      <c r="E213" s="342">
        <f>'Financial Statements'!F43</f>
        <v>0</v>
      </c>
      <c r="F213" s="414"/>
      <c r="G213" s="643"/>
      <c r="H213" s="644"/>
      <c r="I213" s="455"/>
      <c r="J213" s="643"/>
      <c r="K213" s="644"/>
      <c r="L213" s="455"/>
      <c r="M213" s="643"/>
      <c r="N213" s="644"/>
      <c r="O213" s="326"/>
      <c r="P213" s="817"/>
      <c r="Q213" s="818"/>
      <c r="R213" s="818"/>
      <c r="S213" s="818"/>
      <c r="T213" s="818"/>
      <c r="U213" s="818"/>
      <c r="V213" s="818"/>
      <c r="W213" s="819"/>
      <c r="X213" s="15"/>
      <c r="Y213" s="8"/>
      <c r="Z213" s="8"/>
      <c r="AA213" s="8"/>
      <c r="AB213" s="8"/>
      <c r="AC213" s="8"/>
      <c r="AD213" s="8"/>
      <c r="AE213" s="8"/>
      <c r="AF213" s="8"/>
      <c r="AG213" s="8"/>
      <c r="AH213" s="8"/>
      <c r="AI213" s="8"/>
      <c r="AJ213" s="8"/>
      <c r="AK213" s="8"/>
      <c r="AL213" s="8"/>
      <c r="AM213" s="8"/>
      <c r="AN213" s="8"/>
      <c r="AO213" s="8"/>
      <c r="AP213" s="8"/>
      <c r="AQ213" s="8"/>
      <c r="AR213" s="8"/>
      <c r="AS213" s="8"/>
    </row>
    <row r="214" spans="1:45" ht="17" thickBot="1" x14ac:dyDescent="0.25">
      <c r="A214" s="235"/>
      <c r="B214" s="670"/>
      <c r="C214" s="670"/>
      <c r="D214" s="327"/>
      <c r="E214" s="415"/>
      <c r="F214" s="414"/>
      <c r="G214" s="667"/>
      <c r="H214" s="667"/>
      <c r="I214" s="414"/>
      <c r="J214" s="667"/>
      <c r="K214" s="667"/>
      <c r="L214" s="414"/>
      <c r="M214" s="667"/>
      <c r="N214" s="667"/>
      <c r="O214" s="326"/>
      <c r="P214" s="683"/>
      <c r="Q214" s="683"/>
      <c r="R214" s="683"/>
      <c r="S214" s="683"/>
      <c r="T214" s="683"/>
      <c r="U214" s="683"/>
      <c r="V214" s="683"/>
      <c r="W214" s="683"/>
      <c r="X214" s="15"/>
      <c r="Y214" s="8"/>
      <c r="Z214" s="8"/>
      <c r="AA214" s="8"/>
      <c r="AB214" s="8"/>
      <c r="AC214" s="8"/>
      <c r="AD214" s="8"/>
      <c r="AE214" s="8"/>
      <c r="AF214" s="8"/>
      <c r="AG214" s="8"/>
      <c r="AH214" s="8"/>
      <c r="AI214" s="8"/>
      <c r="AJ214" s="8"/>
      <c r="AK214" s="8"/>
      <c r="AL214" s="8"/>
      <c r="AM214" s="8"/>
      <c r="AN214" s="8"/>
      <c r="AO214" s="8"/>
      <c r="AP214" s="8"/>
      <c r="AQ214" s="8"/>
      <c r="AR214" s="8"/>
      <c r="AS214" s="8"/>
    </row>
    <row r="215" spans="1:45" ht="34.5" customHeight="1" thickBot="1" x14ac:dyDescent="0.25">
      <c r="A215" s="235"/>
      <c r="B215" s="663" t="s">
        <v>165</v>
      </c>
      <c r="C215" s="664"/>
      <c r="D215" s="326"/>
      <c r="E215" s="342">
        <f>'Financial Statements'!F41</f>
        <v>0</v>
      </c>
      <c r="F215" s="414"/>
      <c r="G215" s="668">
        <f>'Projected Statements'!D14-G217</f>
        <v>0</v>
      </c>
      <c r="H215" s="669"/>
      <c r="I215" s="415"/>
      <c r="J215" s="668">
        <f>'Projected Statements'!E14-J217</f>
        <v>0</v>
      </c>
      <c r="K215" s="669"/>
      <c r="L215" s="415"/>
      <c r="M215" s="668">
        <f>'Projected Statements'!F14-M217</f>
        <v>0</v>
      </c>
      <c r="N215" s="669"/>
      <c r="O215" s="326"/>
      <c r="P215" s="808" t="s">
        <v>285</v>
      </c>
      <c r="Q215" s="809"/>
      <c r="R215" s="809"/>
      <c r="S215" s="809"/>
      <c r="T215" s="809"/>
      <c r="U215" s="809"/>
      <c r="V215" s="809"/>
      <c r="W215" s="810"/>
      <c r="X215" s="15"/>
      <c r="Y215" s="8"/>
      <c r="Z215" s="8"/>
      <c r="AA215" s="8"/>
      <c r="AB215" s="8"/>
      <c r="AC215" s="8"/>
      <c r="AD215" s="8"/>
      <c r="AE215" s="8"/>
      <c r="AF215" s="8"/>
      <c r="AG215" s="8"/>
      <c r="AH215" s="8"/>
      <c r="AI215" s="8"/>
      <c r="AJ215" s="8"/>
      <c r="AK215" s="8"/>
      <c r="AL215" s="8"/>
      <c r="AM215" s="8"/>
      <c r="AN215" s="8"/>
      <c r="AO215" s="8"/>
      <c r="AP215" s="8"/>
      <c r="AQ215" s="8"/>
      <c r="AR215" s="8"/>
      <c r="AS215" s="8"/>
    </row>
    <row r="216" spans="1:45" ht="15.75" customHeight="1" thickBot="1" x14ac:dyDescent="0.25">
      <c r="A216" s="659"/>
      <c r="B216" s="659"/>
      <c r="C216" s="17"/>
      <c r="D216" s="17"/>
      <c r="E216" s="17"/>
      <c r="F216" s="17"/>
      <c r="G216" s="15"/>
      <c r="H216" s="15"/>
      <c r="I216" s="15"/>
      <c r="J216" s="15"/>
      <c r="K216" s="15"/>
      <c r="L216" s="15"/>
      <c r="M216" s="15"/>
      <c r="N216" s="15"/>
      <c r="O216" s="15"/>
      <c r="P216" s="15"/>
      <c r="Q216" s="15"/>
      <c r="R216" s="15"/>
      <c r="S216" s="15"/>
      <c r="T216" s="15"/>
      <c r="U216" s="659"/>
      <c r="V216" s="659"/>
      <c r="W216" s="17"/>
      <c r="X216" s="17"/>
      <c r="Y216" s="17"/>
      <c r="Z216" s="17"/>
      <c r="AA216" s="15"/>
      <c r="AB216" s="15"/>
      <c r="AC216" s="15"/>
      <c r="AD216" s="15"/>
      <c r="AE216" s="15"/>
      <c r="AF216" s="15"/>
      <c r="AG216" s="15"/>
      <c r="AH216" s="15"/>
      <c r="AI216" s="15"/>
      <c r="AJ216" s="15"/>
      <c r="AK216" s="15"/>
      <c r="AL216" s="15"/>
      <c r="AM216" s="15"/>
      <c r="AN216" s="15"/>
      <c r="AO216" s="15"/>
      <c r="AP216" s="8"/>
      <c r="AQ216" s="8"/>
      <c r="AR216" s="8"/>
      <c r="AS216" s="8"/>
    </row>
    <row r="217" spans="1:45" ht="98.25" customHeight="1" thickBot="1" x14ac:dyDescent="0.25">
      <c r="A217" s="15"/>
      <c r="B217" s="660" t="s">
        <v>302</v>
      </c>
      <c r="C217" s="662"/>
      <c r="D217" s="15"/>
      <c r="E217" s="428" t="s">
        <v>322</v>
      </c>
      <c r="F217" s="324"/>
      <c r="G217" s="665"/>
      <c r="H217" s="666"/>
      <c r="I217" s="442"/>
      <c r="J217" s="665"/>
      <c r="K217" s="666"/>
      <c r="L217" s="442"/>
      <c r="M217" s="665"/>
      <c r="N217" s="666"/>
      <c r="O217" s="326"/>
      <c r="P217" s="660" t="s">
        <v>305</v>
      </c>
      <c r="Q217" s="661"/>
      <c r="R217" s="661"/>
      <c r="S217" s="661"/>
      <c r="T217" s="661"/>
      <c r="U217" s="661"/>
      <c r="V217" s="661"/>
      <c r="W217" s="662"/>
      <c r="X217" s="15"/>
      <c r="Y217" s="8"/>
      <c r="Z217" s="8"/>
      <c r="AA217" s="8"/>
      <c r="AB217" s="8"/>
      <c r="AC217" s="8"/>
      <c r="AD217" s="8"/>
      <c r="AE217" s="8"/>
      <c r="AF217" s="8"/>
      <c r="AG217" s="8"/>
      <c r="AH217" s="8"/>
      <c r="AI217" s="8"/>
      <c r="AJ217" s="8"/>
      <c r="AK217" s="8"/>
      <c r="AL217" s="8"/>
      <c r="AM217" s="8"/>
      <c r="AN217" s="8"/>
      <c r="AO217" s="8"/>
      <c r="AP217" s="8"/>
      <c r="AQ217" s="8"/>
      <c r="AR217" s="8"/>
      <c r="AS217" s="8"/>
    </row>
    <row r="218" spans="1:45" ht="25.5" customHeight="1" x14ac:dyDescent="0.2">
      <c r="A218" s="15"/>
      <c r="B218" s="15"/>
      <c r="C218" s="15"/>
      <c r="D218" s="15"/>
      <c r="E218" s="15"/>
      <c r="F218" s="15"/>
      <c r="G218" s="326"/>
      <c r="H218" s="326"/>
      <c r="I218" s="326"/>
      <c r="J218" s="326"/>
      <c r="K218" s="326"/>
      <c r="L218" s="326"/>
      <c r="M218" s="326"/>
      <c r="N218" s="326"/>
      <c r="O218" s="326"/>
      <c r="P218" s="332"/>
      <c r="Q218" s="332"/>
      <c r="R218" s="332"/>
      <c r="S218" s="332"/>
      <c r="T218" s="332"/>
      <c r="U218" s="332"/>
      <c r="V218" s="332"/>
      <c r="W218" s="332"/>
      <c r="X218" s="15"/>
      <c r="Y218" s="8"/>
      <c r="Z218" s="8"/>
      <c r="AA218" s="8"/>
      <c r="AB218" s="8"/>
      <c r="AC218" s="8"/>
      <c r="AD218" s="8"/>
      <c r="AE218" s="8"/>
      <c r="AF218" s="8"/>
      <c r="AG218" s="8"/>
      <c r="AH218" s="8"/>
      <c r="AI218" s="8"/>
      <c r="AJ218" s="8"/>
      <c r="AK218" s="8"/>
      <c r="AL218" s="8"/>
      <c r="AM218" s="8"/>
      <c r="AN218" s="8"/>
      <c r="AO218" s="8"/>
      <c r="AP218" s="8"/>
      <c r="AQ218" s="8"/>
      <c r="AR218" s="8"/>
      <c r="AS218" s="8"/>
    </row>
    <row r="219" spans="1:45" ht="30" customHeight="1" x14ac:dyDescent="0.2">
      <c r="A219" s="321"/>
      <c r="B219" s="321"/>
      <c r="C219" s="17"/>
      <c r="D219" s="17"/>
      <c r="E219" s="17"/>
      <c r="F219" s="17"/>
      <c r="G219" s="15"/>
      <c r="H219" s="15"/>
      <c r="I219" s="15"/>
      <c r="J219" s="15"/>
      <c r="K219" s="15"/>
      <c r="L219" s="15"/>
      <c r="M219" s="15"/>
      <c r="N219" s="15"/>
      <c r="O219" s="15"/>
      <c r="P219" s="15"/>
      <c r="Q219" s="15"/>
      <c r="R219" s="15"/>
      <c r="S219" s="15"/>
      <c r="T219" s="15"/>
      <c r="U219" s="15"/>
      <c r="V219" s="321"/>
      <c r="W219" s="321"/>
      <c r="X219" s="15"/>
      <c r="Y219" s="8"/>
      <c r="Z219" s="8"/>
      <c r="AA219" s="8"/>
      <c r="AB219" s="8"/>
      <c r="AC219" s="8"/>
      <c r="AD219" s="8"/>
      <c r="AE219" s="8"/>
      <c r="AF219" s="8"/>
      <c r="AG219" s="8"/>
      <c r="AH219" s="8"/>
      <c r="AI219" s="8"/>
      <c r="AJ219" s="8"/>
      <c r="AK219" s="8"/>
      <c r="AL219" s="8"/>
      <c r="AM219" s="8"/>
      <c r="AN219" s="8"/>
      <c r="AO219" s="8"/>
      <c r="AP219" s="8"/>
      <c r="AQ219" s="8"/>
      <c r="AR219" s="8"/>
      <c r="AS219" s="8"/>
    </row>
    <row r="220" spans="1:45" ht="16" x14ac:dyDescent="0.2">
      <c r="A220" s="321"/>
      <c r="B220" s="321"/>
      <c r="C220" s="17"/>
      <c r="D220" s="17"/>
      <c r="E220" s="17"/>
      <c r="F220" s="17"/>
      <c r="G220" s="15"/>
      <c r="H220" s="15"/>
      <c r="I220" s="15"/>
      <c r="J220" s="15"/>
      <c r="K220" s="15"/>
      <c r="L220" s="15"/>
      <c r="M220" s="15"/>
      <c r="N220" s="15"/>
      <c r="O220" s="15"/>
      <c r="P220" s="15"/>
      <c r="Q220" s="15"/>
      <c r="R220" s="15"/>
      <c r="S220" s="15"/>
      <c r="T220" s="15"/>
      <c r="U220" s="321"/>
      <c r="V220" s="321"/>
      <c r="W220" s="17"/>
      <c r="X220" s="15"/>
      <c r="Y220" s="8"/>
      <c r="Z220" s="8"/>
      <c r="AA220" s="8"/>
      <c r="AB220" s="8"/>
      <c r="AC220" s="8"/>
      <c r="AD220" s="8"/>
      <c r="AE220" s="8"/>
      <c r="AF220" s="8"/>
      <c r="AG220" s="8"/>
      <c r="AH220" s="8"/>
      <c r="AI220" s="8"/>
      <c r="AJ220" s="8"/>
      <c r="AK220" s="8"/>
      <c r="AL220" s="8"/>
      <c r="AM220" s="8"/>
      <c r="AN220" s="8"/>
      <c r="AO220" s="8"/>
      <c r="AP220" s="8"/>
      <c r="AQ220" s="8"/>
      <c r="AR220" s="8"/>
      <c r="AS220" s="8"/>
    </row>
    <row r="221" spans="1:45" ht="16" x14ac:dyDescent="0.2">
      <c r="A221" s="8"/>
      <c r="B221" s="17"/>
      <c r="C221" s="17"/>
      <c r="D221" s="17"/>
      <c r="E221" s="17"/>
      <c r="F221" s="17"/>
      <c r="G221" s="17"/>
      <c r="H221" s="15"/>
      <c r="I221" s="15"/>
      <c r="J221" s="15"/>
      <c r="K221" s="15"/>
      <c r="L221" s="15"/>
      <c r="M221" s="15"/>
      <c r="N221" s="15"/>
      <c r="O221" s="15"/>
      <c r="P221" s="15"/>
      <c r="Q221" s="15"/>
      <c r="R221" s="15"/>
      <c r="S221" s="15"/>
      <c r="T221" s="15"/>
      <c r="U221" s="15"/>
      <c r="V221" s="15"/>
      <c r="W221" s="15"/>
      <c r="X221" s="17"/>
      <c r="Y221" s="17"/>
      <c r="Z221" s="17"/>
      <c r="AA221" s="17"/>
      <c r="AB221" s="15"/>
      <c r="AC221" s="15"/>
      <c r="AD221" s="15"/>
      <c r="AE221" s="15"/>
      <c r="AF221" s="15"/>
      <c r="AG221" s="15"/>
      <c r="AH221" s="15"/>
      <c r="AI221" s="15"/>
      <c r="AJ221" s="15"/>
      <c r="AK221" s="15"/>
      <c r="AL221" s="15"/>
      <c r="AM221" s="15"/>
      <c r="AN221" s="15"/>
      <c r="AO221" s="15"/>
      <c r="AP221" s="15"/>
      <c r="AQ221" s="8"/>
      <c r="AR221" s="8"/>
      <c r="AS221" s="8"/>
    </row>
    <row r="222" spans="1:45" ht="16" x14ac:dyDescent="0.2">
      <c r="A222" s="8"/>
      <c r="B222" s="659"/>
      <c r="C222" s="659"/>
      <c r="D222" s="17"/>
      <c r="E222" s="17"/>
      <c r="F222" s="17"/>
      <c r="G222" s="17"/>
      <c r="H222" s="15"/>
      <c r="I222" s="15"/>
      <c r="J222" s="15"/>
      <c r="K222" s="15"/>
      <c r="L222" s="15"/>
      <c r="M222" s="15"/>
      <c r="N222" s="15"/>
      <c r="O222" s="15"/>
      <c r="P222" s="15"/>
      <c r="Q222" s="17"/>
      <c r="R222" s="17"/>
      <c r="S222" s="17"/>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8"/>
      <c r="AQ222" s="8"/>
      <c r="AR222" s="8"/>
      <c r="AS222" s="8"/>
    </row>
    <row r="223" spans="1:45" ht="16" x14ac:dyDescent="0.2">
      <c r="A223" s="17"/>
      <c r="B223" s="17"/>
      <c r="C223" s="17"/>
      <c r="D223" s="15"/>
      <c r="E223" s="15"/>
      <c r="F223" s="15"/>
      <c r="G223" s="15"/>
      <c r="H223" s="15"/>
      <c r="I223" s="15"/>
      <c r="J223" s="15"/>
      <c r="K223" s="15"/>
      <c r="L223" s="15"/>
      <c r="M223" s="15"/>
      <c r="N223" s="15"/>
      <c r="O223" s="15"/>
      <c r="P223" s="15"/>
      <c r="Q223" s="17"/>
      <c r="R223" s="17"/>
      <c r="S223" s="17"/>
      <c r="T223" s="17"/>
      <c r="U223" s="15"/>
      <c r="V223" s="15"/>
      <c r="W223" s="15"/>
      <c r="X223" s="15"/>
      <c r="Y223" s="15"/>
      <c r="Z223" s="15"/>
      <c r="AA223" s="15"/>
      <c r="AB223" s="15"/>
      <c r="AC223" s="15"/>
      <c r="AD223" s="15"/>
      <c r="AE223" s="15"/>
      <c r="AF223" s="15"/>
      <c r="AG223" s="15"/>
      <c r="AH223" s="8"/>
      <c r="AI223" s="8"/>
      <c r="AJ223" s="8"/>
      <c r="AK223" s="8"/>
      <c r="AL223" s="8"/>
      <c r="AM223" s="8"/>
      <c r="AN223" s="8"/>
      <c r="AO223" s="8"/>
      <c r="AP223" s="8"/>
      <c r="AQ223" s="8"/>
      <c r="AR223" s="8"/>
      <c r="AS223" s="8"/>
    </row>
    <row r="224" spans="1:45" ht="16" x14ac:dyDescent="0.2">
      <c r="A224" s="17"/>
      <c r="B224" s="17"/>
      <c r="C224" s="17"/>
      <c r="D224" s="17"/>
      <c r="E224" s="15"/>
      <c r="F224" s="15"/>
      <c r="G224" s="15"/>
      <c r="H224" s="15"/>
      <c r="I224" s="15"/>
      <c r="J224" s="15"/>
      <c r="K224" s="15"/>
      <c r="L224" s="15"/>
      <c r="M224" s="15"/>
      <c r="N224" s="15"/>
      <c r="O224" s="15"/>
      <c r="P224" s="15"/>
      <c r="Q224" s="17"/>
      <c r="R224" s="17"/>
      <c r="S224" s="17"/>
      <c r="T224" s="17"/>
      <c r="U224" s="15"/>
      <c r="V224" s="15"/>
      <c r="W224" s="15"/>
      <c r="X224" s="15"/>
      <c r="Y224" s="15"/>
      <c r="Z224" s="15"/>
      <c r="AA224" s="15"/>
      <c r="AB224" s="15"/>
      <c r="AC224" s="15"/>
      <c r="AD224" s="15"/>
      <c r="AE224" s="15"/>
      <c r="AF224" s="15"/>
      <c r="AG224" s="15"/>
      <c r="AH224" s="8"/>
      <c r="AI224" s="8"/>
      <c r="AJ224" s="8"/>
      <c r="AK224" s="8"/>
      <c r="AL224" s="8"/>
      <c r="AM224" s="8"/>
      <c r="AN224" s="8"/>
      <c r="AO224" s="8"/>
      <c r="AP224" s="8"/>
      <c r="AQ224" s="8"/>
      <c r="AR224" s="8"/>
      <c r="AS224" s="8"/>
    </row>
    <row r="225" spans="1:45" ht="16" x14ac:dyDescent="0.2">
      <c r="A225" s="17"/>
      <c r="B225" s="17"/>
      <c r="C225" s="17"/>
      <c r="D225" s="17"/>
      <c r="E225" s="15"/>
      <c r="F225" s="15"/>
      <c r="G225" s="15"/>
      <c r="H225" s="15"/>
      <c r="I225" s="15"/>
      <c r="J225" s="15"/>
      <c r="K225" s="15"/>
      <c r="L225" s="15"/>
      <c r="M225" s="15"/>
      <c r="N225" s="15"/>
      <c r="O225" s="15"/>
      <c r="P225" s="15"/>
      <c r="Q225" s="15"/>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row>
    <row r="226" spans="1:45" x14ac:dyDescent="0.2">
      <c r="A226" s="8"/>
      <c r="B226" s="19"/>
      <c r="C226" s="19"/>
      <c r="D226" s="19"/>
      <c r="E226" s="19"/>
      <c r="F226" s="19"/>
      <c r="G226" s="19"/>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row>
    <row r="227" spans="1:45" x14ac:dyDescent="0.2">
      <c r="A227" s="8"/>
      <c r="B227" s="19"/>
      <c r="C227" s="19"/>
      <c r="D227" s="19"/>
      <c r="E227" s="19"/>
      <c r="F227" s="19"/>
      <c r="G227" s="19"/>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row>
    <row r="228" spans="1:45" x14ac:dyDescent="0.2">
      <c r="A228" s="8"/>
      <c r="B228" s="19"/>
      <c r="C228" s="19"/>
      <c r="D228" s="19"/>
      <c r="E228" s="19"/>
      <c r="F228" s="19"/>
      <c r="G228" s="19"/>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row>
    <row r="229" spans="1:45" x14ac:dyDescent="0.2">
      <c r="A229" s="8"/>
      <c r="B229" s="19"/>
      <c r="C229" s="19"/>
      <c r="D229" s="19"/>
      <c r="E229" s="19"/>
      <c r="F229" s="19"/>
      <c r="G229" s="19"/>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row>
    <row r="230" spans="1:45" x14ac:dyDescent="0.2">
      <c r="A230" s="8"/>
      <c r="B230" s="19"/>
      <c r="C230" s="19"/>
      <c r="D230" s="19"/>
      <c r="E230" s="19"/>
      <c r="F230" s="19"/>
      <c r="G230" s="19"/>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row>
    <row r="231" spans="1:45" x14ac:dyDescent="0.2">
      <c r="A231" s="8"/>
      <c r="B231" s="19"/>
      <c r="C231" s="19"/>
      <c r="D231" s="19"/>
      <c r="E231" s="19"/>
      <c r="F231" s="19"/>
      <c r="G231" s="19"/>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row>
    <row r="232" spans="1:45" x14ac:dyDescent="0.2">
      <c r="A232" s="8"/>
      <c r="B232" s="19"/>
      <c r="C232" s="19"/>
      <c r="D232" s="19"/>
      <c r="E232" s="19"/>
      <c r="F232" s="19"/>
      <c r="G232" s="19"/>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row>
    <row r="233" spans="1:45" x14ac:dyDescent="0.2">
      <c r="A233" s="8"/>
      <c r="B233" s="8"/>
      <c r="C233" s="8"/>
      <c r="D233" s="19"/>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row>
    <row r="234" spans="1:45" x14ac:dyDescent="0.2">
      <c r="A234" s="8"/>
      <c r="B234" s="8"/>
      <c r="C234" s="8"/>
      <c r="D234" s="19"/>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row>
    <row r="235" spans="1:45" x14ac:dyDescent="0.2">
      <c r="A235" s="8"/>
      <c r="B235" s="8"/>
      <c r="C235" s="8"/>
      <c r="D235" s="19"/>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row>
    <row r="236" spans="1:45" x14ac:dyDescent="0.2">
      <c r="A236" s="8"/>
      <c r="B236" s="8"/>
      <c r="C236" s="8"/>
      <c r="D236" s="19"/>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row>
    <row r="237" spans="1:45" x14ac:dyDescent="0.2">
      <c r="A237" s="8"/>
      <c r="B237" s="8"/>
      <c r="C237" s="8"/>
      <c r="D237" s="19"/>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row>
    <row r="238" spans="1:45" x14ac:dyDescent="0.2">
      <c r="A238" s="8"/>
      <c r="B238" s="8"/>
      <c r="C238" s="8"/>
      <c r="D238" s="19"/>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row>
    <row r="239" spans="1:45" x14ac:dyDescent="0.2">
      <c r="A239" s="8"/>
      <c r="B239" s="8"/>
      <c r="C239" s="8"/>
      <c r="D239" s="19"/>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row>
    <row r="240" spans="1:45" x14ac:dyDescent="0.2">
      <c r="A240" s="8"/>
      <c r="B240" s="8"/>
      <c r="C240" s="8"/>
      <c r="D240" s="19"/>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row>
    <row r="241" spans="1:45" x14ac:dyDescent="0.2">
      <c r="A241" s="8"/>
      <c r="B241" s="8"/>
      <c r="C241" s="8"/>
      <c r="D241" s="19"/>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row>
    <row r="242" spans="1:45" x14ac:dyDescent="0.2">
      <c r="A242" s="8"/>
      <c r="B242" s="8"/>
      <c r="C242" s="8"/>
      <c r="D242" s="19"/>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row>
    <row r="243" spans="1:45" x14ac:dyDescent="0.2">
      <c r="A243" s="8"/>
      <c r="B243" s="8"/>
      <c r="C243" s="8"/>
      <c r="D243" s="19"/>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row>
    <row r="244" spans="1:45" x14ac:dyDescent="0.2">
      <c r="A244" s="8"/>
      <c r="B244" s="8"/>
      <c r="C244" s="8"/>
      <c r="D244" s="19"/>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row>
    <row r="245" spans="1:45" x14ac:dyDescent="0.2">
      <c r="A245" s="8"/>
      <c r="B245" s="8"/>
      <c r="C245" s="8"/>
      <c r="D245" s="19"/>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row>
    <row r="246" spans="1:45" x14ac:dyDescent="0.2">
      <c r="A246" s="8"/>
      <c r="B246" s="8"/>
      <c r="C246" s="8"/>
      <c r="D246" s="19"/>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row>
    <row r="247" spans="1:45" x14ac:dyDescent="0.2">
      <c r="A247" s="8"/>
      <c r="B247" s="8"/>
      <c r="C247" s="8"/>
      <c r="D247" s="19"/>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row>
    <row r="248" spans="1:45" x14ac:dyDescent="0.2">
      <c r="A248" s="8"/>
      <c r="B248" s="8"/>
      <c r="C248" s="8"/>
      <c r="D248" s="19"/>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row>
    <row r="249" spans="1:45" x14ac:dyDescent="0.2">
      <c r="A249" s="8"/>
      <c r="B249" s="8"/>
      <c r="C249" s="8"/>
      <c r="D249" s="19"/>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row>
    <row r="250" spans="1:45" x14ac:dyDescent="0.2">
      <c r="A250" s="8"/>
      <c r="B250" s="8"/>
      <c r="C250" s="8"/>
      <c r="D250" s="19"/>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row>
    <row r="251" spans="1:45" x14ac:dyDescent="0.2">
      <c r="A251" s="8"/>
      <c r="B251" s="8"/>
      <c r="C251" s="8"/>
      <c r="D251" s="19"/>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row>
    <row r="252" spans="1:45" x14ac:dyDescent="0.2">
      <c r="A252" s="8"/>
      <c r="B252" s="8"/>
      <c r="C252" s="8"/>
      <c r="D252" s="19"/>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row>
    <row r="253" spans="1:45" x14ac:dyDescent="0.2">
      <c r="A253" s="8"/>
      <c r="B253" s="8"/>
      <c r="C253" s="8"/>
      <c r="D253" s="19"/>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row>
    <row r="254" spans="1:45" x14ac:dyDescent="0.2">
      <c r="A254" s="8"/>
      <c r="B254" s="8"/>
      <c r="C254" s="8"/>
      <c r="D254" s="19"/>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row>
    <row r="255" spans="1:45" x14ac:dyDescent="0.2">
      <c r="A255" s="8"/>
      <c r="B255" s="8"/>
      <c r="C255" s="8"/>
      <c r="D255" s="19"/>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row>
    <row r="256" spans="1:45" x14ac:dyDescent="0.2">
      <c r="A256" s="8"/>
      <c r="B256" s="8"/>
      <c r="C256" s="8"/>
      <c r="D256" s="19"/>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row>
    <row r="257" spans="1:45" x14ac:dyDescent="0.2">
      <c r="A257" s="8"/>
      <c r="B257" s="8"/>
      <c r="C257" s="8"/>
      <c r="D257" s="19"/>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row>
    <row r="258" spans="1:45"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row>
    <row r="259" spans="1:45"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row>
    <row r="260" spans="1:45"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row>
    <row r="261" spans="1:45"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row>
    <row r="262" spans="1:45"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row>
    <row r="263" spans="1:45"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row>
    <row r="264" spans="1:45"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row>
    <row r="265" spans="1:45"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row>
    <row r="266" spans="1:45"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row>
    <row r="267" spans="1:45"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row>
    <row r="268" spans="1:45"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row>
    <row r="269" spans="1:45"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row>
    <row r="270" spans="1:45"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row>
    <row r="271" spans="1:45"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row>
    <row r="272" spans="1:45"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row>
    <row r="273" spans="1:45"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row>
    <row r="274" spans="1:45"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row>
    <row r="275" spans="1:45"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row>
    <row r="276" spans="1:45"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row>
    <row r="277" spans="1:45"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row>
    <row r="278" spans="1:45"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row>
    <row r="279" spans="1:45"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row>
    <row r="280" spans="1:45"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row>
    <row r="281" spans="1:45"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row>
    <row r="282" spans="1:45"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row>
    <row r="283" spans="1:45"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row>
    <row r="284" spans="1:45"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row>
    <row r="285" spans="1:45"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row>
    <row r="286" spans="1:45"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row>
    <row r="287" spans="1:45"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row>
    <row r="288" spans="1:45"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row>
    <row r="289" spans="1:45"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row>
    <row r="290" spans="1:45"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row>
    <row r="291" spans="1:45"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row>
    <row r="292" spans="1:45"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row>
    <row r="293" spans="1:45"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row>
    <row r="294" spans="1:45"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row>
    <row r="295" spans="1:45"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row>
    <row r="296" spans="1:45"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row>
    <row r="297" spans="1:45"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row>
    <row r="298" spans="1:45"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row>
    <row r="299" spans="1:45"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row>
    <row r="300" spans="1:45"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row>
    <row r="301" spans="1:45"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row>
    <row r="302" spans="1:45"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row>
    <row r="303" spans="1:45"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row>
    <row r="304" spans="1:45"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row>
    <row r="305" spans="1:45"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row>
    <row r="306" spans="1:45"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row>
    <row r="307" spans="1:45"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row>
    <row r="308" spans="1:45"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row>
    <row r="309" spans="1:45"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row>
    <row r="310" spans="1:45"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row>
    <row r="311" spans="1:45"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row>
    <row r="312" spans="1:45"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row>
    <row r="313" spans="1:45"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row>
    <row r="314" spans="1:45"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row>
    <row r="315" spans="1:45"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row>
    <row r="316" spans="1:45"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row>
    <row r="317" spans="1:45"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row>
    <row r="318" spans="1:45"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row>
    <row r="319" spans="1:45"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row>
    <row r="320" spans="1:45"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row>
    <row r="321" spans="1:45"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row>
    <row r="322" spans="1:45"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row>
    <row r="323" spans="1:45"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row>
    <row r="324" spans="1:45"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row>
    <row r="325" spans="1:45"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row>
    <row r="326" spans="1:45"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row>
    <row r="327" spans="1:45"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row>
    <row r="328" spans="1:45"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row>
    <row r="329" spans="1:45"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row>
    <row r="330" spans="1:45"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row>
    <row r="331" spans="1:45"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row>
    <row r="332" spans="1:45"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row>
    <row r="333" spans="1:45"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row>
    <row r="334" spans="1:45"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row>
    <row r="335" spans="1:45"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row>
    <row r="336" spans="1:45"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row>
    <row r="337" spans="1:45"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row>
    <row r="338" spans="1:45"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row>
    <row r="339" spans="1:45"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row>
    <row r="340" spans="1:45"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row>
    <row r="341" spans="1:45"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row>
    <row r="342" spans="1:45"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row>
    <row r="343" spans="1:45"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row>
    <row r="344" spans="1:45"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row>
    <row r="345" spans="1:45"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row>
    <row r="346" spans="1:45"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row>
    <row r="347" spans="1:45"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row>
    <row r="348" spans="1:45"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row>
    <row r="349" spans="1:45"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row>
    <row r="350" spans="1:45"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row>
    <row r="351" spans="1:45"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row>
    <row r="352" spans="1:45"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row>
    <row r="353" spans="1:45"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row>
    <row r="354" spans="1:45"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row>
    <row r="355" spans="1:45"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row>
    <row r="356" spans="1:45"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row>
    <row r="357" spans="1:45"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row>
    <row r="358" spans="1:45"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row>
    <row r="359" spans="1:45"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row>
    <row r="360" spans="1:45"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row>
    <row r="361" spans="1:45"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row>
    <row r="362" spans="1:45"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row>
    <row r="363" spans="1:45"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row>
    <row r="364" spans="1:45"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row>
    <row r="365" spans="1:45"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row>
    <row r="366" spans="1:45"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row>
    <row r="367" spans="1:45"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row>
    <row r="368" spans="1:45"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row>
    <row r="369" spans="1:45"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row>
    <row r="370" spans="1:45"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row>
    <row r="371" spans="1:45"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row>
    <row r="372" spans="1:45"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row>
    <row r="373" spans="1:45"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row>
    <row r="374" spans="1:45"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row>
    <row r="375" spans="1:45"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row>
    <row r="376" spans="1:45"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row>
    <row r="377" spans="1:45"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row>
    <row r="378" spans="1:45"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row>
    <row r="379" spans="1:45"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row>
    <row r="380" spans="1:45"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row>
    <row r="381" spans="1:45"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row>
    <row r="382" spans="1:45"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row>
    <row r="383" spans="1:45"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row>
    <row r="384" spans="1:45"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row>
    <row r="385" spans="1:45"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row>
    <row r="386" spans="1:45"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row>
    <row r="387" spans="1:45"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row>
    <row r="388" spans="1:45"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row>
    <row r="389" spans="1:45"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row>
    <row r="390" spans="1:45"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row>
    <row r="391" spans="1:45"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row>
    <row r="392" spans="1:45"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row>
    <row r="393" spans="1:45"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row>
    <row r="394" spans="1:45"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row>
    <row r="395" spans="1:45"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row>
    <row r="396" spans="1:45"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row>
    <row r="397" spans="1:45"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row>
    <row r="398" spans="1:45"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row>
    <row r="399" spans="1:45"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row>
    <row r="400" spans="1:45"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row>
    <row r="401" spans="1:45"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row>
    <row r="402" spans="1:45"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row>
    <row r="403" spans="1:45"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row>
    <row r="404" spans="1:45"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row>
    <row r="405" spans="1:45"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row>
    <row r="406" spans="1:45"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row>
    <row r="407" spans="1:45"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row>
    <row r="408" spans="1:45"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row>
    <row r="409" spans="1:45"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row>
    <row r="410" spans="1:45"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row>
    <row r="411" spans="1:45"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row>
    <row r="412" spans="1:45"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row>
    <row r="413" spans="1:45"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row>
    <row r="414" spans="1:45"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row>
    <row r="415" spans="1:45"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row>
    <row r="416" spans="1:45"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row>
    <row r="417" spans="1:45"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row>
    <row r="418" spans="1:45"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row>
    <row r="419" spans="1:45"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row>
    <row r="420" spans="1:45"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row>
    <row r="421" spans="1:45"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row>
    <row r="422" spans="1:45"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row>
    <row r="423" spans="1:45"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row>
    <row r="424" spans="1:45"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row>
    <row r="425" spans="1:45"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row>
    <row r="426" spans="1:45"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row>
    <row r="427" spans="1:45"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row>
    <row r="428" spans="1:45"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row>
    <row r="429" spans="1:45"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row>
    <row r="430" spans="1:45"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row>
    <row r="431" spans="1:45"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row>
    <row r="432" spans="1:45"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row>
    <row r="433" spans="1:45"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row>
    <row r="434" spans="1:45"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row>
    <row r="435" spans="1:45"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row>
    <row r="436" spans="1:45"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row>
    <row r="437" spans="1:45"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row>
    <row r="438" spans="1:45"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row>
    <row r="439" spans="1:45"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row>
    <row r="440" spans="1:45"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row>
    <row r="441" spans="1:45"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row>
    <row r="442" spans="1:45"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row>
    <row r="443" spans="1:45"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row>
    <row r="444" spans="1:45"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row>
    <row r="445" spans="1:45"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row>
    <row r="446" spans="1:45"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row>
    <row r="447" spans="1:45"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row>
    <row r="448" spans="1:45"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row>
    <row r="449" spans="1:45"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row>
    <row r="450" spans="1:45"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row>
    <row r="451" spans="1:45"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row>
    <row r="452" spans="1:45"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row>
    <row r="453" spans="1:45"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row>
    <row r="454" spans="1:45"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row>
    <row r="455" spans="1:45"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row>
    <row r="456" spans="1:45"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row>
    <row r="457" spans="1:45"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row>
    <row r="458" spans="1:45"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row>
    <row r="459" spans="1:45"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row>
    <row r="460" spans="1:45"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row>
    <row r="461" spans="1:45"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row>
    <row r="462" spans="1:45"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row>
    <row r="463" spans="1:45"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row>
    <row r="464" spans="1:45"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row>
    <row r="465" spans="1:45"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row>
    <row r="466" spans="1:45"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row>
    <row r="467" spans="1:45"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row>
    <row r="468" spans="1:45"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row>
    <row r="469" spans="1:45"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row>
    <row r="470" spans="1:45"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row>
    <row r="471" spans="1:45"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row>
    <row r="472" spans="1:45"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row>
    <row r="473" spans="1:45"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row>
    <row r="474" spans="1:45"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row>
    <row r="475" spans="1:45"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row>
    <row r="476" spans="1:45"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row>
    <row r="477" spans="1:45"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row>
    <row r="478" spans="1:45"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row>
    <row r="479" spans="1:45"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row>
    <row r="480" spans="1:45"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row>
    <row r="481" spans="1:45"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row>
    <row r="482" spans="1:45"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row>
    <row r="483" spans="1:45"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row>
    <row r="484" spans="1:45"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row>
    <row r="485" spans="1:45"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row>
    <row r="486" spans="1:45"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row>
    <row r="487" spans="1:45"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row>
    <row r="488" spans="1:45"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row>
    <row r="489" spans="1:45"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row>
    <row r="490" spans="1:45"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row>
    <row r="491" spans="1:45"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row>
    <row r="492" spans="1:45"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row>
    <row r="493" spans="1:45"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row>
    <row r="494" spans="1:45"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row>
    <row r="495" spans="1:45"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row>
    <row r="496" spans="1:45"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row>
    <row r="497" spans="1:45"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row>
    <row r="498" spans="1:45"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row>
    <row r="499" spans="1:45"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row>
    <row r="500" spans="1:45"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row>
    <row r="501" spans="1:45"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row>
    <row r="502" spans="1:45"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row>
    <row r="503" spans="1:45"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row>
    <row r="504" spans="1:45"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row>
    <row r="505" spans="1:45"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row>
    <row r="506" spans="1:45"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row>
    <row r="507" spans="1:45"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row>
    <row r="508" spans="1:45"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row>
    <row r="509" spans="1:45"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row>
    <row r="510" spans="1:45"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row>
    <row r="511" spans="1:45"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row>
    <row r="512" spans="1:45"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row>
    <row r="513" spans="1:45"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row>
    <row r="514" spans="1:45"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row>
    <row r="515" spans="1:45"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row>
    <row r="516" spans="1:45"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row>
    <row r="517" spans="1:45"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row>
    <row r="518" spans="1:45"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row>
    <row r="519" spans="1:45"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row>
    <row r="520" spans="1:45"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row>
    <row r="521" spans="1:45"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row>
    <row r="522" spans="1:45"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row>
    <row r="523" spans="1:45"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row>
    <row r="524" spans="1:45"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row>
    <row r="525" spans="1:45"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row>
    <row r="526" spans="1:45"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row>
    <row r="527" spans="1:45"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row>
    <row r="528" spans="1:45"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row>
    <row r="529" spans="1:45"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row>
    <row r="530" spans="1:45"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row>
    <row r="531" spans="1:45"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row>
    <row r="532" spans="1:45"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row>
    <row r="533" spans="1:45"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row>
    <row r="534" spans="1:45"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row>
    <row r="535" spans="1:45"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row>
    <row r="536" spans="1:45"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row>
    <row r="537" spans="1:45"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row>
    <row r="538" spans="1:45"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row>
    <row r="539" spans="1:45"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row>
    <row r="540" spans="1:45"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row>
    <row r="541" spans="1:45"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row>
    <row r="542" spans="1:45"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row>
    <row r="543" spans="1:45"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row>
    <row r="544" spans="1:45"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row>
    <row r="545" spans="1:45"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row>
    <row r="546" spans="1:45"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row>
    <row r="547" spans="1:45"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row>
    <row r="548" spans="1:45"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row>
    <row r="549" spans="1:45"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row>
    <row r="550" spans="1:45"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row>
    <row r="551" spans="1:45"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row>
    <row r="552" spans="1:45"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row>
    <row r="553" spans="1:45"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row>
    <row r="554" spans="1:45"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row>
    <row r="555" spans="1:45"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row>
    <row r="556" spans="1:45"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row>
    <row r="557" spans="1:45"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row>
    <row r="558" spans="1:45"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row>
    <row r="559" spans="1:45"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row>
    <row r="560" spans="1:45"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row>
    <row r="561" spans="1:45"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row>
    <row r="562" spans="1:45"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row>
    <row r="563" spans="1:45"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row>
    <row r="564" spans="1:45"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row>
    <row r="565" spans="1:45"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row>
    <row r="566" spans="1:45"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row>
    <row r="567" spans="1:45"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row>
    <row r="568" spans="1:45"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row>
    <row r="569" spans="1:45"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row>
    <row r="570" spans="1:45"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row>
    <row r="571" spans="1:45"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row>
    <row r="572" spans="1:45"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row>
    <row r="573" spans="1:45"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row>
    <row r="574" spans="1:45"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row>
    <row r="575" spans="1:45"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row>
    <row r="576" spans="1:45"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row>
    <row r="577" spans="1:45"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row>
    <row r="578" spans="1:45"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row>
    <row r="579" spans="1:45"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row>
    <row r="580" spans="1:45"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row>
    <row r="581" spans="1:45"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row>
    <row r="582" spans="1:45"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row>
    <row r="583" spans="1:45"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row>
    <row r="584" spans="1:45"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row>
    <row r="585" spans="1:45"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row>
    <row r="586" spans="1:45"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row>
    <row r="587" spans="1:45"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row>
    <row r="588" spans="1:45"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row>
    <row r="589" spans="1:45"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row>
    <row r="590" spans="1:45"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row>
    <row r="591" spans="1:45"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row>
    <row r="592" spans="1:45"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row>
    <row r="593" spans="1:45"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row>
    <row r="594" spans="1:45"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row>
    <row r="595" spans="1:45"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row>
    <row r="596" spans="1:45"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row>
    <row r="597" spans="1:45"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row>
    <row r="598" spans="1:45"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row>
    <row r="599" spans="1:45"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row>
    <row r="600" spans="1:45"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row>
    <row r="601" spans="1:45"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row>
    <row r="602" spans="1:45"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row>
    <row r="603" spans="1:45"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row>
    <row r="604" spans="1:45"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row>
    <row r="605" spans="1:45"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row>
    <row r="606" spans="1:45"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row>
    <row r="607" spans="1:45"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row>
    <row r="608" spans="1:45"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row>
    <row r="609" spans="1:45"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row>
    <row r="610" spans="1:45"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row>
    <row r="611" spans="1:45"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row>
    <row r="612" spans="1:45"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row>
    <row r="613" spans="1:45"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row>
    <row r="614" spans="1:45"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row>
    <row r="615" spans="1:45"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row>
    <row r="616" spans="1:45"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row>
    <row r="617" spans="1:45"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row>
    <row r="618" spans="1:45"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row>
    <row r="619" spans="1:45"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row>
    <row r="620" spans="1:45"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row>
    <row r="621" spans="1:45"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row>
    <row r="622" spans="1:45"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row>
    <row r="623" spans="1:45"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row>
    <row r="624" spans="1:45"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row>
    <row r="625" spans="1:45"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row>
    <row r="626" spans="1:45"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row>
    <row r="627" spans="1:45"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row>
    <row r="628" spans="1:45"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row>
    <row r="629" spans="1:45"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row>
    <row r="630" spans="1:45"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row>
    <row r="631" spans="1:45"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row>
    <row r="632" spans="1:45"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row>
    <row r="633" spans="1:45"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row>
    <row r="634" spans="1:45"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row>
    <row r="635" spans="1:45"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row>
    <row r="636" spans="1:45"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row>
    <row r="637" spans="1:45"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row>
    <row r="638" spans="1:45"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row>
    <row r="639" spans="1:45"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row>
    <row r="640" spans="1:45"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row>
    <row r="641" spans="1:45"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row>
    <row r="642" spans="1:45"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row>
    <row r="643" spans="1:45"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row>
    <row r="644" spans="1:45"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row>
    <row r="645" spans="1:45"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row>
    <row r="646" spans="1:45"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row>
    <row r="647" spans="1:45"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row>
    <row r="648" spans="1:45"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row>
    <row r="649" spans="1:45"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row>
    <row r="650" spans="1:45"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row>
    <row r="651" spans="1:45"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row>
    <row r="652" spans="1:45"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row>
    <row r="653" spans="1:45"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row>
    <row r="654" spans="1:45"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row>
    <row r="655" spans="1:45"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row>
    <row r="656" spans="1:45"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row>
    <row r="657" spans="1:45"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row>
    <row r="658" spans="1:45"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row>
    <row r="659" spans="1:45"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row>
    <row r="660" spans="1:45"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row>
    <row r="661" spans="1:45"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row>
    <row r="662" spans="1:45"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row>
    <row r="663" spans="1:45"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row>
    <row r="664" spans="1:45"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row>
    <row r="665" spans="1:45"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row>
    <row r="666" spans="1:45"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row>
    <row r="667" spans="1:45"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row>
    <row r="668" spans="1:45"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row>
    <row r="669" spans="1:45"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row>
    <row r="670" spans="1:45"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row>
    <row r="671" spans="1:45"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row>
    <row r="672" spans="1:45"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row>
    <row r="673" spans="1:45"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row>
    <row r="674" spans="1:45"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row>
    <row r="675" spans="1:45"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row>
    <row r="676" spans="1:45"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row>
    <row r="677" spans="1:45"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row>
    <row r="678" spans="1:45"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row>
    <row r="679" spans="1:45"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row>
    <row r="680" spans="1:45"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row>
    <row r="681" spans="1:45"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row>
    <row r="682" spans="1:45"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row>
    <row r="683" spans="1:45"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row>
    <row r="684" spans="1:45"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row>
    <row r="685" spans="1:45"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row>
    <row r="686" spans="1:45"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row>
    <row r="687" spans="1:45"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row>
    <row r="688" spans="1:45"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row>
    <row r="689" spans="1:45"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row>
    <row r="690" spans="1:45"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row>
    <row r="691" spans="1:45"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row>
    <row r="692" spans="1:45"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row>
    <row r="693" spans="1:45"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row>
    <row r="694" spans="1:45"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row>
    <row r="695" spans="1:45"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row>
    <row r="696" spans="1:45"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row>
    <row r="697" spans="1:45"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row>
    <row r="698" spans="1:45"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row>
    <row r="699" spans="1:45"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row>
    <row r="700" spans="1:45"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row>
    <row r="701" spans="1:45"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row>
    <row r="702" spans="1:45"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row>
    <row r="703" spans="1:45"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row>
    <row r="704" spans="1:45"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row>
    <row r="705" spans="1:45"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row>
    <row r="706" spans="1:45"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row>
    <row r="707" spans="1:45"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row>
    <row r="708" spans="1:45"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row>
    <row r="709" spans="1:45"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row>
    <row r="710" spans="1:45"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row>
    <row r="711" spans="1:45"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row>
    <row r="712" spans="1:45"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row>
    <row r="713" spans="1:45"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row>
    <row r="714" spans="1:45"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row>
    <row r="715" spans="1:45"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row>
    <row r="716" spans="1:45"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row>
    <row r="717" spans="1:45"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row>
    <row r="718" spans="1:45"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row>
    <row r="719" spans="1:45"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row>
    <row r="720" spans="1:45"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row>
    <row r="721" spans="1:45"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row>
    <row r="722" spans="1:45"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row>
    <row r="723" spans="1:45"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row>
    <row r="724" spans="1:45"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row>
    <row r="725" spans="1:45"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row>
    <row r="726" spans="1:45"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row>
    <row r="727" spans="1:45"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row>
    <row r="728" spans="1:45"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row>
    <row r="729" spans="1:45"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row>
    <row r="730" spans="1:45"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row>
    <row r="731" spans="1:45"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row>
    <row r="732" spans="1:45"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row>
    <row r="733" spans="1:45"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row>
    <row r="734" spans="1:45"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row>
    <row r="735" spans="1:45"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row>
    <row r="736" spans="1:45"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row>
    <row r="737" spans="1:45"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row>
    <row r="738" spans="1:45"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row>
    <row r="739" spans="1:45"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row>
    <row r="740" spans="1:45"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row>
    <row r="741" spans="1:45"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row>
    <row r="742" spans="1:45"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row>
    <row r="743" spans="1:45"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row>
    <row r="744" spans="1:45"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row>
    <row r="745" spans="1:45"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row>
    <row r="746" spans="1:45"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row>
    <row r="747" spans="1:45"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row>
    <row r="748" spans="1:45"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row>
    <row r="749" spans="1:45"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row>
    <row r="750" spans="1:45"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row>
    <row r="751" spans="1:45"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row>
    <row r="752" spans="1:45"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row>
    <row r="753" spans="1:45"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row>
    <row r="754" spans="1:45"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row>
    <row r="755" spans="1:45"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row>
    <row r="756" spans="1:45"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row>
    <row r="757" spans="1:45"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row>
    <row r="758" spans="1:45"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row>
    <row r="759" spans="1:45"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row>
    <row r="760" spans="1:45"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row>
    <row r="761" spans="1:45"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row>
    <row r="762" spans="1:45"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row>
    <row r="763" spans="1:45"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row>
    <row r="764" spans="1:45"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row>
    <row r="765" spans="1:45"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row>
    <row r="766" spans="1:45"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row>
    <row r="767" spans="1:45"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row>
    <row r="768" spans="1:45"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row>
    <row r="769" spans="1:45"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row>
    <row r="770" spans="1:45"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row>
    <row r="771" spans="1:45"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row>
    <row r="772" spans="1:45"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row>
    <row r="773" spans="1:45"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row>
    <row r="774" spans="1:45"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row>
    <row r="775" spans="1:45"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row>
    <row r="776" spans="1:45"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row>
    <row r="777" spans="1:45"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row>
    <row r="778" spans="1:45"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row>
    <row r="779" spans="1:45"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row>
    <row r="780" spans="1:45"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row>
    <row r="781" spans="1:45"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row>
    <row r="782" spans="1:45"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row>
    <row r="783" spans="1:45"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row>
    <row r="784" spans="1:45"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row>
    <row r="785" spans="1:45"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row>
    <row r="786" spans="1:45"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row>
    <row r="787" spans="1:45"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row>
    <row r="788" spans="1:45"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row>
    <row r="789" spans="1:45"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row>
    <row r="790" spans="1:45"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row>
    <row r="791" spans="1:45"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row>
    <row r="792" spans="1:45"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row>
    <row r="793" spans="1:45"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row>
    <row r="794" spans="1:45"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row>
    <row r="795" spans="1:45"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row>
    <row r="796" spans="1:45"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row>
    <row r="797" spans="1:45"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row>
    <row r="798" spans="1:45"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row>
    <row r="799" spans="1:45"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row>
    <row r="800" spans="1:45"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row>
    <row r="801" spans="1:45"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row>
    <row r="802" spans="1:45"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row>
    <row r="803" spans="1:45"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row>
    <row r="804" spans="1:45"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row>
    <row r="805" spans="1:45"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row>
    <row r="806" spans="1:45"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row>
    <row r="807" spans="1:45"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row>
    <row r="808" spans="1:45"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row>
    <row r="809" spans="1:45"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row>
    <row r="810" spans="1:45"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row>
    <row r="811" spans="1:45"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row>
    <row r="812" spans="1:45"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row>
    <row r="813" spans="1:45"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row>
    <row r="814" spans="1:45"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row>
    <row r="815" spans="1:45"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row>
    <row r="816" spans="1:45"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row>
    <row r="817" spans="1:45"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row>
    <row r="818" spans="1:45"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row>
    <row r="819" spans="1:45"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row>
    <row r="820" spans="1:45"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row>
    <row r="821" spans="1:45"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row>
    <row r="822" spans="1:45"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row>
    <row r="823" spans="1:45"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row>
    <row r="824" spans="1:45"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row>
    <row r="825" spans="1:45"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row>
    <row r="826" spans="1:45"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row>
    <row r="827" spans="1:45"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row>
    <row r="828" spans="1:45"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row>
    <row r="829" spans="1:45"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row>
    <row r="830" spans="1:45"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row>
    <row r="831" spans="1:45"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row>
    <row r="832" spans="1:45"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row>
    <row r="833" spans="1:45"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row>
    <row r="834" spans="1:45"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row>
    <row r="835" spans="1:45"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row>
    <row r="836" spans="1:45"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row>
    <row r="837" spans="1:45"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row>
    <row r="838" spans="1:45"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row>
    <row r="839" spans="1:45"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row>
    <row r="840" spans="1:45"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row>
    <row r="841" spans="1:45"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row>
    <row r="842" spans="1:45"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row>
    <row r="843" spans="1:45"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row>
    <row r="844" spans="1:45"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row>
    <row r="845" spans="1:45"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row>
    <row r="846" spans="1:45"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row>
    <row r="847" spans="1:45"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row>
    <row r="848" spans="1:45"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row>
    <row r="849" spans="1:45"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row>
    <row r="850" spans="1:45"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row>
    <row r="851" spans="1:45"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row>
    <row r="852" spans="1:45"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row>
    <row r="853" spans="1:45"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row>
    <row r="854" spans="1:45"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row>
    <row r="855" spans="1:45"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row>
    <row r="856" spans="1:45"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row>
    <row r="857" spans="1:45"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row>
    <row r="858" spans="1:45"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row>
    <row r="859" spans="1:45"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row>
    <row r="860" spans="1:45"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row>
    <row r="861" spans="1:45"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row>
    <row r="862" spans="1:45"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row>
    <row r="863" spans="1:45"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row>
    <row r="864" spans="1:45"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row>
    <row r="865" spans="1:45"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row>
    <row r="866" spans="1:45"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row>
    <row r="867" spans="1:45"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row>
    <row r="868" spans="1:45"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row>
    <row r="869" spans="1:45"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row>
    <row r="870" spans="1:45"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row>
    <row r="871" spans="1:45"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row>
    <row r="872" spans="1:45"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row>
    <row r="873" spans="1:45"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row>
    <row r="874" spans="1:45"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row>
    <row r="875" spans="1:45"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row>
    <row r="876" spans="1:45"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row>
    <row r="877" spans="1:45"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row>
    <row r="878" spans="1:45"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row>
    <row r="879" spans="1:45"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row>
    <row r="880" spans="1:45"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row>
    <row r="881" spans="1:45"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row>
    <row r="882" spans="1:45"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row>
    <row r="883" spans="1:45"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row>
    <row r="884" spans="1:45"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row>
    <row r="885" spans="1:45"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row>
    <row r="886" spans="1:45"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row>
    <row r="887" spans="1:45"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row>
    <row r="888" spans="1:45"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row>
    <row r="889" spans="1:45"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row>
    <row r="890" spans="1:45"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row>
    <row r="891" spans="1:45"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row>
    <row r="892" spans="1:45"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row>
    <row r="893" spans="1:45"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row>
    <row r="894" spans="1:45"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row>
    <row r="895" spans="1:45"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row>
    <row r="896" spans="1:45"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row>
    <row r="897" spans="1:45"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row>
    <row r="898" spans="1:45"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row>
    <row r="899" spans="1:45"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row>
    <row r="900" spans="1:45"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row>
    <row r="901" spans="1:45"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row>
    <row r="902" spans="1:45"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row>
    <row r="903" spans="1:45"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row>
    <row r="904" spans="1:45"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row>
    <row r="905" spans="1:45"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row>
    <row r="906" spans="1:45"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row>
    <row r="907" spans="1:45"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row>
    <row r="908" spans="1:45"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row>
    <row r="909" spans="1:45"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row>
    <row r="910" spans="1:45"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row>
    <row r="911" spans="1:45"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row>
    <row r="912" spans="1:45"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row>
    <row r="913" spans="1:45"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row>
    <row r="914" spans="1:45"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row>
    <row r="915" spans="1:45"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row>
    <row r="916" spans="1:45"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row>
    <row r="917" spans="1:45"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row>
    <row r="918" spans="1:45"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row>
    <row r="919" spans="1:45"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row>
    <row r="920" spans="1:45"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row>
    <row r="921" spans="1:45"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row>
    <row r="922" spans="1:45"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row>
    <row r="923" spans="1:45"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row>
    <row r="924" spans="1:45"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row>
    <row r="925" spans="1:45"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row>
    <row r="926" spans="1:45"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row>
    <row r="927" spans="1:45"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row>
    <row r="928" spans="1:45"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row>
    <row r="929" spans="1:45"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row>
    <row r="930" spans="1:45"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row>
    <row r="931" spans="1:45"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row>
    <row r="932" spans="1:45"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row>
    <row r="933" spans="1:45"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row>
    <row r="934" spans="1:45"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row>
    <row r="935" spans="1:45"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row>
    <row r="936" spans="1:45"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row>
    <row r="937" spans="1:45"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row>
    <row r="938" spans="1:45"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row>
    <row r="939" spans="1:45"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row>
    <row r="940" spans="1:45"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row>
    <row r="941" spans="1:45"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row>
    <row r="942" spans="1:45"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row>
    <row r="943" spans="1:45"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row>
    <row r="944" spans="1:45"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row>
    <row r="945" spans="1:45"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row>
    <row r="946" spans="1:45"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row>
    <row r="947" spans="1:45"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row>
    <row r="948" spans="1:45"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row>
    <row r="949" spans="1:45"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row>
    <row r="950" spans="1:45"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row>
    <row r="951" spans="1:45"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row>
    <row r="952" spans="1:45"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row>
    <row r="953" spans="1:45"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row>
    <row r="954" spans="1:45"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row>
    <row r="955" spans="1:45"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row>
    <row r="956" spans="1:45"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row>
    <row r="957" spans="1:45"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row>
    <row r="958" spans="1:45"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row>
    <row r="959" spans="1:45"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row>
    <row r="960" spans="1:45"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row>
    <row r="961" spans="1:45"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row>
    <row r="962" spans="1:45"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row>
    <row r="963" spans="1:45"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row>
    <row r="964" spans="1:45"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row>
    <row r="965" spans="1:45"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row>
    <row r="966" spans="1:45"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row>
    <row r="967" spans="1:45"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row>
    <row r="968" spans="1:45"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row>
    <row r="969" spans="1:45"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row>
    <row r="970" spans="1:45"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row>
    <row r="971" spans="1:45"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row>
    <row r="972" spans="1:45"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row>
    <row r="973" spans="1:45"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row>
    <row r="974" spans="1:45"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row>
    <row r="975" spans="1:45"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row>
    <row r="976" spans="1:45"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row>
    <row r="977" spans="1:45"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row>
    <row r="978" spans="1:45"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row>
    <row r="979" spans="1:45"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row>
    <row r="980" spans="1:45"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row>
    <row r="981" spans="1:45"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row>
    <row r="982" spans="1:45"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row>
    <row r="983" spans="1:45"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row>
    <row r="984" spans="1:45"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row>
    <row r="985" spans="1:45"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row>
    <row r="986" spans="1:45"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row>
    <row r="987" spans="1:45"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row>
    <row r="988" spans="1:45"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row>
    <row r="989" spans="1:45"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row>
    <row r="990" spans="1:45"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row>
    <row r="991" spans="1:45"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row>
    <row r="992" spans="1:45"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row>
    <row r="993" spans="1:45"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row>
    <row r="994" spans="1:45"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row>
    <row r="995" spans="1:45"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row>
    <row r="996" spans="1:45"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row>
    <row r="997" spans="1:45"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row>
    <row r="998" spans="1:45"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row>
    <row r="999" spans="1:45"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row>
    <row r="1000" spans="1:45"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row>
    <row r="1001" spans="1:45"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row>
    <row r="1002" spans="1:45"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row>
    <row r="1003" spans="1:45"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row>
    <row r="1004" spans="1:45"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row>
    <row r="1005" spans="1:45"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row>
    <row r="1006" spans="1:45"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row>
    <row r="1007" spans="1:45"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row>
    <row r="1008" spans="1:45"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c r="AS1008" s="8"/>
    </row>
    <row r="1009" spans="1:45"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row>
    <row r="1010" spans="1:45"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row>
    <row r="1011" spans="1:45"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row>
    <row r="1012" spans="1:45"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row>
    <row r="1013" spans="1:45"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c r="AH1013" s="8"/>
      <c r="AI1013" s="8"/>
      <c r="AJ1013" s="8"/>
      <c r="AK1013" s="8"/>
      <c r="AL1013" s="8"/>
      <c r="AM1013" s="8"/>
      <c r="AN1013" s="8"/>
      <c r="AO1013" s="8"/>
      <c r="AP1013" s="8"/>
      <c r="AQ1013" s="8"/>
      <c r="AR1013" s="8"/>
      <c r="AS1013" s="8"/>
    </row>
    <row r="1014" spans="1:45"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row>
    <row r="1015" spans="1:45"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c r="AH1015" s="8"/>
      <c r="AI1015" s="8"/>
      <c r="AJ1015" s="8"/>
      <c r="AK1015" s="8"/>
      <c r="AL1015" s="8"/>
      <c r="AM1015" s="8"/>
      <c r="AN1015" s="8"/>
      <c r="AO1015" s="8"/>
      <c r="AP1015" s="8"/>
      <c r="AQ1015" s="8"/>
      <c r="AR1015" s="8"/>
      <c r="AS1015" s="8"/>
    </row>
    <row r="1016" spans="1:45"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c r="AH1016" s="8"/>
      <c r="AI1016" s="8"/>
      <c r="AJ1016" s="8"/>
      <c r="AK1016" s="8"/>
      <c r="AL1016" s="8"/>
      <c r="AM1016" s="8"/>
      <c r="AN1016" s="8"/>
      <c r="AO1016" s="8"/>
      <c r="AP1016" s="8"/>
      <c r="AQ1016" s="8"/>
      <c r="AR1016" s="8"/>
      <c r="AS1016" s="8"/>
    </row>
    <row r="1017" spans="1:45"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c r="AS1017" s="8"/>
    </row>
    <row r="1018" spans="1:45"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c r="AH1018" s="8"/>
      <c r="AI1018" s="8"/>
      <c r="AJ1018" s="8"/>
      <c r="AK1018" s="8"/>
      <c r="AL1018" s="8"/>
      <c r="AM1018" s="8"/>
      <c r="AN1018" s="8"/>
      <c r="AO1018" s="8"/>
      <c r="AP1018" s="8"/>
      <c r="AQ1018" s="8"/>
      <c r="AR1018" s="8"/>
      <c r="AS1018" s="8"/>
    </row>
    <row r="1019" spans="1:45"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c r="AH1019" s="8"/>
      <c r="AI1019" s="8"/>
      <c r="AJ1019" s="8"/>
      <c r="AK1019" s="8"/>
      <c r="AL1019" s="8"/>
      <c r="AM1019" s="8"/>
      <c r="AN1019" s="8"/>
      <c r="AO1019" s="8"/>
      <c r="AP1019" s="8"/>
      <c r="AQ1019" s="8"/>
      <c r="AR1019" s="8"/>
      <c r="AS1019" s="8"/>
    </row>
    <row r="1020" spans="1:45"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row>
    <row r="1021" spans="1:45"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c r="AS1021" s="8"/>
    </row>
    <row r="1022" spans="1:45"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row>
    <row r="1023" spans="1:45"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row>
    <row r="1024" spans="1:45"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row>
    <row r="1025" spans="1:45"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row>
    <row r="1026" spans="1:45"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8"/>
      <c r="AH1026" s="8"/>
      <c r="AI1026" s="8"/>
      <c r="AJ1026" s="8"/>
      <c r="AK1026" s="8"/>
      <c r="AL1026" s="8"/>
      <c r="AM1026" s="8"/>
      <c r="AN1026" s="8"/>
      <c r="AO1026" s="8"/>
      <c r="AP1026" s="8"/>
      <c r="AQ1026" s="8"/>
      <c r="AR1026" s="8"/>
      <c r="AS1026" s="8"/>
    </row>
    <row r="1027" spans="1:45"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row>
    <row r="1028" spans="1:45"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row>
    <row r="1029" spans="1:45"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c r="AS1029" s="8"/>
    </row>
    <row r="1030" spans="1:45"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row>
    <row r="1031" spans="1:45"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8"/>
      <c r="AH1031" s="8"/>
      <c r="AI1031" s="8"/>
      <c r="AJ1031" s="8"/>
      <c r="AK1031" s="8"/>
      <c r="AL1031" s="8"/>
      <c r="AM1031" s="8"/>
      <c r="AN1031" s="8"/>
      <c r="AO1031" s="8"/>
      <c r="AP1031" s="8"/>
      <c r="AQ1031" s="8"/>
      <c r="AR1031" s="8"/>
      <c r="AS1031" s="8"/>
    </row>
    <row r="1032" spans="1:45"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row>
    <row r="1033" spans="1:45"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8"/>
      <c r="AH1033" s="8"/>
      <c r="AI1033" s="8"/>
      <c r="AJ1033" s="8"/>
      <c r="AK1033" s="8"/>
      <c r="AL1033" s="8"/>
      <c r="AM1033" s="8"/>
      <c r="AN1033" s="8"/>
      <c r="AO1033" s="8"/>
      <c r="AP1033" s="8"/>
      <c r="AQ1033" s="8"/>
      <c r="AR1033" s="8"/>
      <c r="AS1033" s="8"/>
    </row>
    <row r="1034" spans="1:45"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row>
    <row r="1035" spans="1:45"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row>
    <row r="1036" spans="1:45"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8"/>
      <c r="AH1036" s="8"/>
      <c r="AI1036" s="8"/>
      <c r="AJ1036" s="8"/>
      <c r="AK1036" s="8"/>
      <c r="AL1036" s="8"/>
      <c r="AM1036" s="8"/>
      <c r="AN1036" s="8"/>
      <c r="AO1036" s="8"/>
      <c r="AP1036" s="8"/>
      <c r="AQ1036" s="8"/>
      <c r="AR1036" s="8"/>
      <c r="AS1036" s="8"/>
    </row>
    <row r="1037" spans="1:45"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8"/>
      <c r="AH1037" s="8"/>
      <c r="AI1037" s="8"/>
      <c r="AJ1037" s="8"/>
      <c r="AK1037" s="8"/>
      <c r="AL1037" s="8"/>
      <c r="AM1037" s="8"/>
      <c r="AN1037" s="8"/>
      <c r="AO1037" s="8"/>
      <c r="AP1037" s="8"/>
      <c r="AQ1037" s="8"/>
      <c r="AR1037" s="8"/>
      <c r="AS1037" s="8"/>
    </row>
    <row r="1038" spans="1:45"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row>
    <row r="1039" spans="1:45"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8"/>
      <c r="AH1039" s="8"/>
      <c r="AI1039" s="8"/>
      <c r="AJ1039" s="8"/>
      <c r="AK1039" s="8"/>
      <c r="AL1039" s="8"/>
      <c r="AM1039" s="8"/>
      <c r="AN1039" s="8"/>
      <c r="AO1039" s="8"/>
      <c r="AP1039" s="8"/>
      <c r="AQ1039" s="8"/>
      <c r="AR1039" s="8"/>
      <c r="AS1039" s="8"/>
    </row>
    <row r="1040" spans="1:45"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8"/>
      <c r="AH1040" s="8"/>
      <c r="AI1040" s="8"/>
      <c r="AJ1040" s="8"/>
      <c r="AK1040" s="8"/>
      <c r="AL1040" s="8"/>
      <c r="AM1040" s="8"/>
      <c r="AN1040" s="8"/>
      <c r="AO1040" s="8"/>
      <c r="AP1040" s="8"/>
      <c r="AQ1040" s="8"/>
      <c r="AR1040" s="8"/>
      <c r="AS1040" s="8"/>
    </row>
    <row r="1041" spans="1:45"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8"/>
      <c r="AH1041" s="8"/>
      <c r="AI1041" s="8"/>
      <c r="AJ1041" s="8"/>
      <c r="AK1041" s="8"/>
      <c r="AL1041" s="8"/>
      <c r="AM1041" s="8"/>
      <c r="AN1041" s="8"/>
      <c r="AO1041" s="8"/>
      <c r="AP1041" s="8"/>
      <c r="AQ1041" s="8"/>
      <c r="AR1041" s="8"/>
      <c r="AS1041" s="8"/>
    </row>
    <row r="1042" spans="1:45"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8"/>
      <c r="AH1042" s="8"/>
      <c r="AI1042" s="8"/>
      <c r="AJ1042" s="8"/>
      <c r="AK1042" s="8"/>
      <c r="AL1042" s="8"/>
      <c r="AM1042" s="8"/>
      <c r="AN1042" s="8"/>
      <c r="AO1042" s="8"/>
      <c r="AP1042" s="8"/>
      <c r="AQ1042" s="8"/>
      <c r="AR1042" s="8"/>
      <c r="AS1042" s="8"/>
    </row>
    <row r="1043" spans="1:45"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8"/>
      <c r="AH1043" s="8"/>
      <c r="AI1043" s="8"/>
      <c r="AJ1043" s="8"/>
      <c r="AK1043" s="8"/>
      <c r="AL1043" s="8"/>
      <c r="AM1043" s="8"/>
      <c r="AN1043" s="8"/>
      <c r="AO1043" s="8"/>
      <c r="AP1043" s="8"/>
      <c r="AQ1043" s="8"/>
      <c r="AR1043" s="8"/>
      <c r="AS1043" s="8"/>
    </row>
    <row r="1044" spans="1:45"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row>
    <row r="1045" spans="1:45"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row>
    <row r="1046" spans="1:45"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row>
    <row r="1047" spans="1:45"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8"/>
      <c r="AH1047" s="8"/>
      <c r="AI1047" s="8"/>
      <c r="AJ1047" s="8"/>
      <c r="AK1047" s="8"/>
      <c r="AL1047" s="8"/>
      <c r="AM1047" s="8"/>
      <c r="AN1047" s="8"/>
      <c r="AO1047" s="8"/>
      <c r="AP1047" s="8"/>
      <c r="AQ1047" s="8"/>
      <c r="AR1047" s="8"/>
      <c r="AS1047" s="8"/>
    </row>
    <row r="1048" spans="1:45"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8"/>
      <c r="AH1048" s="8"/>
      <c r="AI1048" s="8"/>
      <c r="AJ1048" s="8"/>
      <c r="AK1048" s="8"/>
      <c r="AL1048" s="8"/>
      <c r="AM1048" s="8"/>
      <c r="AN1048" s="8"/>
      <c r="AO1048" s="8"/>
      <c r="AP1048" s="8"/>
      <c r="AQ1048" s="8"/>
      <c r="AR1048" s="8"/>
      <c r="AS1048" s="8"/>
    </row>
    <row r="1049" spans="1:45"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row>
    <row r="1050" spans="1:45"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row>
    <row r="1051" spans="1:45"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c r="AS1051" s="8"/>
    </row>
    <row r="1052" spans="1:45"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8"/>
      <c r="AH1052" s="8"/>
      <c r="AI1052" s="8"/>
      <c r="AJ1052" s="8"/>
      <c r="AK1052" s="8"/>
      <c r="AL1052" s="8"/>
      <c r="AM1052" s="8"/>
      <c r="AN1052" s="8"/>
      <c r="AO1052" s="8"/>
      <c r="AP1052" s="8"/>
      <c r="AQ1052" s="8"/>
      <c r="AR1052" s="8"/>
      <c r="AS1052" s="8"/>
    </row>
    <row r="1053" spans="1:45"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row>
    <row r="1054" spans="1:45"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row>
    <row r="1055" spans="1:45"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8"/>
      <c r="AH1055" s="8"/>
      <c r="AI1055" s="8"/>
      <c r="AJ1055" s="8"/>
      <c r="AK1055" s="8"/>
      <c r="AL1055" s="8"/>
      <c r="AM1055" s="8"/>
      <c r="AN1055" s="8"/>
      <c r="AO1055" s="8"/>
      <c r="AP1055" s="8"/>
      <c r="AQ1055" s="8"/>
      <c r="AR1055" s="8"/>
      <c r="AS1055" s="8"/>
    </row>
    <row r="1056" spans="1:45"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8"/>
      <c r="AH1056" s="8"/>
      <c r="AI1056" s="8"/>
      <c r="AJ1056" s="8"/>
      <c r="AK1056" s="8"/>
      <c r="AL1056" s="8"/>
      <c r="AM1056" s="8"/>
      <c r="AN1056" s="8"/>
      <c r="AO1056" s="8"/>
      <c r="AP1056" s="8"/>
      <c r="AQ1056" s="8"/>
      <c r="AR1056" s="8"/>
      <c r="AS1056" s="8"/>
    </row>
    <row r="1057" spans="1:45"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8"/>
      <c r="AH1057" s="8"/>
      <c r="AI1057" s="8"/>
      <c r="AJ1057" s="8"/>
      <c r="AK1057" s="8"/>
      <c r="AL1057" s="8"/>
      <c r="AM1057" s="8"/>
      <c r="AN1057" s="8"/>
      <c r="AO1057" s="8"/>
      <c r="AP1057" s="8"/>
      <c r="AQ1057" s="8"/>
      <c r="AR1057" s="8"/>
      <c r="AS1057" s="8"/>
    </row>
    <row r="1058" spans="1:45"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8"/>
      <c r="AH1058" s="8"/>
      <c r="AI1058" s="8"/>
      <c r="AJ1058" s="8"/>
      <c r="AK1058" s="8"/>
      <c r="AL1058" s="8"/>
      <c r="AM1058" s="8"/>
      <c r="AN1058" s="8"/>
      <c r="AO1058" s="8"/>
      <c r="AP1058" s="8"/>
      <c r="AQ1058" s="8"/>
      <c r="AR1058" s="8"/>
      <c r="AS1058" s="8"/>
    </row>
    <row r="1059" spans="1:45"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8"/>
      <c r="AH1059" s="8"/>
      <c r="AI1059" s="8"/>
      <c r="AJ1059" s="8"/>
      <c r="AK1059" s="8"/>
      <c r="AL1059" s="8"/>
      <c r="AM1059" s="8"/>
      <c r="AN1059" s="8"/>
      <c r="AO1059" s="8"/>
      <c r="AP1059" s="8"/>
      <c r="AQ1059" s="8"/>
      <c r="AR1059" s="8"/>
      <c r="AS1059" s="8"/>
    </row>
    <row r="1060" spans="1:45"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row>
    <row r="1061" spans="1:45"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8"/>
      <c r="AH1061" s="8"/>
      <c r="AI1061" s="8"/>
      <c r="AJ1061" s="8"/>
      <c r="AK1061" s="8"/>
      <c r="AL1061" s="8"/>
      <c r="AM1061" s="8"/>
      <c r="AN1061" s="8"/>
      <c r="AO1061" s="8"/>
      <c r="AP1061" s="8"/>
      <c r="AQ1061" s="8"/>
      <c r="AR1061" s="8"/>
      <c r="AS1061" s="8"/>
    </row>
    <row r="1062" spans="1:45"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row>
    <row r="1063" spans="1:45"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c r="AS1063" s="8"/>
    </row>
    <row r="1064" spans="1:45"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c r="AS1064" s="8"/>
    </row>
    <row r="1065" spans="1:45"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c r="AS1065" s="8"/>
    </row>
    <row r="1066" spans="1:45"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8"/>
      <c r="AH1066" s="8"/>
      <c r="AI1066" s="8"/>
      <c r="AJ1066" s="8"/>
      <c r="AK1066" s="8"/>
      <c r="AL1066" s="8"/>
      <c r="AM1066" s="8"/>
      <c r="AN1066" s="8"/>
      <c r="AO1066" s="8"/>
      <c r="AP1066" s="8"/>
      <c r="AQ1066" s="8"/>
      <c r="AR1066" s="8"/>
      <c r="AS1066" s="8"/>
    </row>
    <row r="1067" spans="1:45"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8"/>
      <c r="AH1067" s="8"/>
      <c r="AI1067" s="8"/>
      <c r="AJ1067" s="8"/>
      <c r="AK1067" s="8"/>
      <c r="AL1067" s="8"/>
      <c r="AM1067" s="8"/>
      <c r="AN1067" s="8"/>
      <c r="AO1067" s="8"/>
      <c r="AP1067" s="8"/>
      <c r="AQ1067" s="8"/>
      <c r="AR1067" s="8"/>
      <c r="AS1067" s="8"/>
    </row>
    <row r="1068" spans="1:45"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8"/>
      <c r="AH1068" s="8"/>
      <c r="AI1068" s="8"/>
      <c r="AJ1068" s="8"/>
      <c r="AK1068" s="8"/>
      <c r="AL1068" s="8"/>
      <c r="AM1068" s="8"/>
      <c r="AN1068" s="8"/>
      <c r="AO1068" s="8"/>
      <c r="AP1068" s="8"/>
      <c r="AQ1068" s="8"/>
      <c r="AR1068" s="8"/>
      <c r="AS1068" s="8"/>
    </row>
    <row r="1069" spans="1:45"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8"/>
      <c r="AH1069" s="8"/>
      <c r="AI1069" s="8"/>
      <c r="AJ1069" s="8"/>
      <c r="AK1069" s="8"/>
      <c r="AL1069" s="8"/>
      <c r="AM1069" s="8"/>
      <c r="AN1069" s="8"/>
      <c r="AO1069" s="8"/>
      <c r="AP1069" s="8"/>
      <c r="AQ1069" s="8"/>
      <c r="AR1069" s="8"/>
      <c r="AS1069" s="8"/>
    </row>
    <row r="1070" spans="1:45"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row>
    <row r="1071" spans="1:45"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8"/>
      <c r="AH1071" s="8"/>
      <c r="AI1071" s="8"/>
      <c r="AJ1071" s="8"/>
      <c r="AK1071" s="8"/>
      <c r="AL1071" s="8"/>
      <c r="AM1071" s="8"/>
      <c r="AN1071" s="8"/>
      <c r="AO1071" s="8"/>
      <c r="AP1071" s="8"/>
      <c r="AQ1071" s="8"/>
      <c r="AR1071" s="8"/>
      <c r="AS1071" s="8"/>
    </row>
    <row r="1072" spans="1:45"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8"/>
      <c r="AH1072" s="8"/>
      <c r="AI1072" s="8"/>
      <c r="AJ1072" s="8"/>
      <c r="AK1072" s="8"/>
      <c r="AL1072" s="8"/>
      <c r="AM1072" s="8"/>
      <c r="AN1072" s="8"/>
      <c r="AO1072" s="8"/>
      <c r="AP1072" s="8"/>
      <c r="AQ1072" s="8"/>
      <c r="AR1072" s="8"/>
      <c r="AS1072" s="8"/>
    </row>
    <row r="1073" spans="1:45"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8"/>
      <c r="AH1073" s="8"/>
      <c r="AI1073" s="8"/>
      <c r="AJ1073" s="8"/>
      <c r="AK1073" s="8"/>
      <c r="AL1073" s="8"/>
      <c r="AM1073" s="8"/>
      <c r="AN1073" s="8"/>
      <c r="AO1073" s="8"/>
      <c r="AP1073" s="8"/>
      <c r="AQ1073" s="8"/>
      <c r="AR1073" s="8"/>
      <c r="AS1073" s="8"/>
    </row>
    <row r="1074" spans="1:45"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8"/>
      <c r="AH1074" s="8"/>
      <c r="AI1074" s="8"/>
      <c r="AJ1074" s="8"/>
      <c r="AK1074" s="8"/>
      <c r="AL1074" s="8"/>
      <c r="AM1074" s="8"/>
      <c r="AN1074" s="8"/>
      <c r="AO1074" s="8"/>
      <c r="AP1074" s="8"/>
      <c r="AQ1074" s="8"/>
      <c r="AR1074" s="8"/>
      <c r="AS1074" s="8"/>
    </row>
    <row r="1075" spans="1:45"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row>
    <row r="1076" spans="1:45"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8"/>
      <c r="AH1076" s="8"/>
      <c r="AI1076" s="8"/>
      <c r="AJ1076" s="8"/>
      <c r="AK1076" s="8"/>
      <c r="AL1076" s="8"/>
      <c r="AM1076" s="8"/>
      <c r="AN1076" s="8"/>
      <c r="AO1076" s="8"/>
      <c r="AP1076" s="8"/>
      <c r="AQ1076" s="8"/>
      <c r="AR1076" s="8"/>
      <c r="AS1076" s="8"/>
    </row>
    <row r="1077" spans="1:45"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8"/>
      <c r="AP1077" s="8"/>
      <c r="AQ1077" s="8"/>
      <c r="AR1077" s="8"/>
      <c r="AS1077" s="8"/>
    </row>
    <row r="1078" spans="1:45"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row>
    <row r="1079" spans="1:45"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row>
    <row r="1080" spans="1:45"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8"/>
      <c r="AH1080" s="8"/>
      <c r="AI1080" s="8"/>
      <c r="AJ1080" s="8"/>
      <c r="AK1080" s="8"/>
      <c r="AL1080" s="8"/>
      <c r="AM1080" s="8"/>
      <c r="AN1080" s="8"/>
      <c r="AO1080" s="8"/>
      <c r="AP1080" s="8"/>
      <c r="AQ1080" s="8"/>
      <c r="AR1080" s="8"/>
      <c r="AS1080" s="8"/>
    </row>
    <row r="1081" spans="1:45"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row>
    <row r="1082" spans="1:45"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8"/>
      <c r="AH1082" s="8"/>
      <c r="AI1082" s="8"/>
      <c r="AJ1082" s="8"/>
      <c r="AK1082" s="8"/>
      <c r="AL1082" s="8"/>
      <c r="AM1082" s="8"/>
      <c r="AN1082" s="8"/>
      <c r="AO1082" s="8"/>
      <c r="AP1082" s="8"/>
      <c r="AQ1082" s="8"/>
      <c r="AR1082" s="8"/>
      <c r="AS1082" s="8"/>
    </row>
    <row r="1083" spans="1:45"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8"/>
      <c r="AH1083" s="8"/>
      <c r="AI1083" s="8"/>
      <c r="AJ1083" s="8"/>
      <c r="AK1083" s="8"/>
      <c r="AL1083" s="8"/>
      <c r="AM1083" s="8"/>
      <c r="AN1083" s="8"/>
      <c r="AO1083" s="8"/>
      <c r="AP1083" s="8"/>
      <c r="AQ1083" s="8"/>
      <c r="AR1083" s="8"/>
      <c r="AS1083" s="8"/>
    </row>
    <row r="1084" spans="1:45"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8"/>
      <c r="AH1084" s="8"/>
      <c r="AI1084" s="8"/>
      <c r="AJ1084" s="8"/>
      <c r="AK1084" s="8"/>
      <c r="AL1084" s="8"/>
      <c r="AM1084" s="8"/>
      <c r="AN1084" s="8"/>
      <c r="AO1084" s="8"/>
      <c r="AP1084" s="8"/>
      <c r="AQ1084" s="8"/>
      <c r="AR1084" s="8"/>
      <c r="AS1084" s="8"/>
    </row>
    <row r="1085" spans="1:45"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8"/>
      <c r="AH1085" s="8"/>
      <c r="AI1085" s="8"/>
      <c r="AJ1085" s="8"/>
      <c r="AK1085" s="8"/>
      <c r="AL1085" s="8"/>
      <c r="AM1085" s="8"/>
      <c r="AN1085" s="8"/>
      <c r="AO1085" s="8"/>
      <c r="AP1085" s="8"/>
      <c r="AQ1085" s="8"/>
      <c r="AR1085" s="8"/>
      <c r="AS1085" s="8"/>
    </row>
    <row r="1086" spans="1:45"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row>
    <row r="1087" spans="1:45"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8"/>
      <c r="AH1087" s="8"/>
      <c r="AI1087" s="8"/>
      <c r="AJ1087" s="8"/>
      <c r="AK1087" s="8"/>
      <c r="AL1087" s="8"/>
      <c r="AM1087" s="8"/>
      <c r="AN1087" s="8"/>
      <c r="AO1087" s="8"/>
      <c r="AP1087" s="8"/>
      <c r="AQ1087" s="8"/>
      <c r="AR1087" s="8"/>
      <c r="AS1087" s="8"/>
    </row>
    <row r="1088" spans="1:45"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8"/>
      <c r="AH1088" s="8"/>
      <c r="AI1088" s="8"/>
      <c r="AJ1088" s="8"/>
      <c r="AK1088" s="8"/>
      <c r="AL1088" s="8"/>
      <c r="AM1088" s="8"/>
      <c r="AN1088" s="8"/>
      <c r="AO1088" s="8"/>
      <c r="AP1088" s="8"/>
      <c r="AQ1088" s="8"/>
      <c r="AR1088" s="8"/>
      <c r="AS1088" s="8"/>
    </row>
    <row r="1089" spans="1:45"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8"/>
      <c r="AH1089" s="8"/>
      <c r="AI1089" s="8"/>
      <c r="AJ1089" s="8"/>
      <c r="AK1089" s="8"/>
      <c r="AL1089" s="8"/>
      <c r="AM1089" s="8"/>
      <c r="AN1089" s="8"/>
      <c r="AO1089" s="8"/>
      <c r="AP1089" s="8"/>
      <c r="AQ1089" s="8"/>
      <c r="AR1089" s="8"/>
      <c r="AS1089" s="8"/>
    </row>
    <row r="1090" spans="1:45"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row>
    <row r="1091" spans="1:45"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8"/>
      <c r="AH1091" s="8"/>
      <c r="AI1091" s="8"/>
      <c r="AJ1091" s="8"/>
      <c r="AK1091" s="8"/>
      <c r="AL1091" s="8"/>
      <c r="AM1091" s="8"/>
      <c r="AN1091" s="8"/>
      <c r="AO1091" s="8"/>
      <c r="AP1091" s="8"/>
      <c r="AQ1091" s="8"/>
      <c r="AR1091" s="8"/>
      <c r="AS1091" s="8"/>
    </row>
    <row r="1092" spans="1:45"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8"/>
      <c r="AH1092" s="8"/>
      <c r="AI1092" s="8"/>
      <c r="AJ1092" s="8"/>
      <c r="AK1092" s="8"/>
      <c r="AL1092" s="8"/>
      <c r="AM1092" s="8"/>
      <c r="AN1092" s="8"/>
      <c r="AO1092" s="8"/>
      <c r="AP1092" s="8"/>
      <c r="AQ1092" s="8"/>
      <c r="AR1092" s="8"/>
      <c r="AS1092" s="8"/>
    </row>
    <row r="1093" spans="1:45"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row>
    <row r="1094" spans="1:45"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row>
    <row r="1095" spans="1:45"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8"/>
      <c r="AH1095" s="8"/>
      <c r="AI1095" s="8"/>
      <c r="AJ1095" s="8"/>
      <c r="AK1095" s="8"/>
      <c r="AL1095" s="8"/>
      <c r="AM1095" s="8"/>
      <c r="AN1095" s="8"/>
      <c r="AO1095" s="8"/>
      <c r="AP1095" s="8"/>
      <c r="AQ1095" s="8"/>
      <c r="AR1095" s="8"/>
      <c r="AS1095" s="8"/>
    </row>
    <row r="1096" spans="1:45"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8"/>
      <c r="AH1096" s="8"/>
      <c r="AI1096" s="8"/>
      <c r="AJ1096" s="8"/>
      <c r="AK1096" s="8"/>
      <c r="AL1096" s="8"/>
      <c r="AM1096" s="8"/>
      <c r="AN1096" s="8"/>
      <c r="AO1096" s="8"/>
      <c r="AP1096" s="8"/>
      <c r="AQ1096" s="8"/>
      <c r="AR1096" s="8"/>
      <c r="AS1096" s="8"/>
    </row>
    <row r="1097" spans="1:45"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8"/>
      <c r="AH1097" s="8"/>
      <c r="AI1097" s="8"/>
      <c r="AJ1097" s="8"/>
      <c r="AK1097" s="8"/>
      <c r="AL1097" s="8"/>
      <c r="AM1097" s="8"/>
      <c r="AN1097" s="8"/>
      <c r="AO1097" s="8"/>
      <c r="AP1097" s="8"/>
      <c r="AQ1097" s="8"/>
      <c r="AR1097" s="8"/>
      <c r="AS1097" s="8"/>
    </row>
    <row r="1098" spans="1:45"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8"/>
      <c r="AH1098" s="8"/>
      <c r="AI1098" s="8"/>
      <c r="AJ1098" s="8"/>
      <c r="AK1098" s="8"/>
      <c r="AL1098" s="8"/>
      <c r="AM1098" s="8"/>
      <c r="AN1098" s="8"/>
      <c r="AO1098" s="8"/>
      <c r="AP1098" s="8"/>
      <c r="AQ1098" s="8"/>
      <c r="AR1098" s="8"/>
      <c r="AS1098" s="8"/>
    </row>
    <row r="1099" spans="1:45"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row>
    <row r="1100" spans="1:45"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8"/>
      <c r="AH1100" s="8"/>
      <c r="AI1100" s="8"/>
      <c r="AJ1100" s="8"/>
      <c r="AK1100" s="8"/>
      <c r="AL1100" s="8"/>
      <c r="AM1100" s="8"/>
      <c r="AN1100" s="8"/>
      <c r="AO1100" s="8"/>
      <c r="AP1100" s="8"/>
      <c r="AQ1100" s="8"/>
      <c r="AR1100" s="8"/>
      <c r="AS1100" s="8"/>
    </row>
    <row r="1101" spans="1:45"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8"/>
      <c r="AH1101" s="8"/>
      <c r="AI1101" s="8"/>
      <c r="AJ1101" s="8"/>
      <c r="AK1101" s="8"/>
      <c r="AL1101" s="8"/>
      <c r="AM1101" s="8"/>
      <c r="AN1101" s="8"/>
      <c r="AO1101" s="8"/>
      <c r="AP1101" s="8"/>
      <c r="AQ1101" s="8"/>
      <c r="AR1101" s="8"/>
      <c r="AS1101" s="8"/>
    </row>
    <row r="1102" spans="1:45"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row>
    <row r="1103" spans="1:45"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8"/>
      <c r="AH1103" s="8"/>
      <c r="AI1103" s="8"/>
      <c r="AJ1103" s="8"/>
      <c r="AK1103" s="8"/>
      <c r="AL1103" s="8"/>
      <c r="AM1103" s="8"/>
      <c r="AN1103" s="8"/>
      <c r="AO1103" s="8"/>
      <c r="AP1103" s="8"/>
      <c r="AQ1103" s="8"/>
      <c r="AR1103" s="8"/>
      <c r="AS1103" s="8"/>
    </row>
    <row r="1104" spans="1:45"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8"/>
      <c r="AH1104" s="8"/>
      <c r="AI1104" s="8"/>
      <c r="AJ1104" s="8"/>
      <c r="AK1104" s="8"/>
      <c r="AL1104" s="8"/>
      <c r="AM1104" s="8"/>
      <c r="AN1104" s="8"/>
      <c r="AO1104" s="8"/>
      <c r="AP1104" s="8"/>
      <c r="AQ1104" s="8"/>
      <c r="AR1104" s="8"/>
      <c r="AS1104" s="8"/>
    </row>
    <row r="1105" spans="1:45"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8"/>
      <c r="AH1105" s="8"/>
      <c r="AI1105" s="8"/>
      <c r="AJ1105" s="8"/>
      <c r="AK1105" s="8"/>
      <c r="AL1105" s="8"/>
      <c r="AM1105" s="8"/>
      <c r="AN1105" s="8"/>
      <c r="AO1105" s="8"/>
      <c r="AP1105" s="8"/>
      <c r="AQ1105" s="8"/>
      <c r="AR1105" s="8"/>
      <c r="AS1105" s="8"/>
    </row>
    <row r="1106" spans="1:45"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8"/>
      <c r="AH1106" s="8"/>
      <c r="AI1106" s="8"/>
      <c r="AJ1106" s="8"/>
      <c r="AK1106" s="8"/>
      <c r="AL1106" s="8"/>
      <c r="AM1106" s="8"/>
      <c r="AN1106" s="8"/>
      <c r="AO1106" s="8"/>
      <c r="AP1106" s="8"/>
      <c r="AQ1106" s="8"/>
      <c r="AR1106" s="8"/>
      <c r="AS1106" s="8"/>
    </row>
    <row r="1107" spans="1:45"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8"/>
      <c r="AH1107" s="8"/>
      <c r="AI1107" s="8"/>
      <c r="AJ1107" s="8"/>
      <c r="AK1107" s="8"/>
      <c r="AL1107" s="8"/>
      <c r="AM1107" s="8"/>
      <c r="AN1107" s="8"/>
      <c r="AO1107" s="8"/>
      <c r="AP1107" s="8"/>
      <c r="AQ1107" s="8"/>
      <c r="AR1107" s="8"/>
      <c r="AS1107" s="8"/>
    </row>
    <row r="1108" spans="1:45"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8"/>
      <c r="AH1108" s="8"/>
      <c r="AI1108" s="8"/>
      <c r="AJ1108" s="8"/>
      <c r="AK1108" s="8"/>
      <c r="AL1108" s="8"/>
      <c r="AM1108" s="8"/>
      <c r="AN1108" s="8"/>
      <c r="AO1108" s="8"/>
      <c r="AP1108" s="8"/>
      <c r="AQ1108" s="8"/>
      <c r="AR1108" s="8"/>
      <c r="AS1108" s="8"/>
    </row>
    <row r="1109" spans="1:45"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8"/>
      <c r="AH1109" s="8"/>
      <c r="AI1109" s="8"/>
      <c r="AJ1109" s="8"/>
      <c r="AK1109" s="8"/>
      <c r="AL1109" s="8"/>
      <c r="AM1109" s="8"/>
      <c r="AN1109" s="8"/>
      <c r="AO1109" s="8"/>
      <c r="AP1109" s="8"/>
      <c r="AQ1109" s="8"/>
      <c r="AR1109" s="8"/>
      <c r="AS1109" s="8"/>
    </row>
    <row r="1110" spans="1:45"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row>
    <row r="1111" spans="1:45"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8"/>
      <c r="AH1111" s="8"/>
      <c r="AI1111" s="8"/>
      <c r="AJ1111" s="8"/>
      <c r="AK1111" s="8"/>
      <c r="AL1111" s="8"/>
      <c r="AM1111" s="8"/>
      <c r="AN1111" s="8"/>
      <c r="AO1111" s="8"/>
      <c r="AP1111" s="8"/>
      <c r="AQ1111" s="8"/>
      <c r="AR1111" s="8"/>
      <c r="AS1111" s="8"/>
    </row>
    <row r="1112" spans="1:45"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8"/>
      <c r="AH1112" s="8"/>
      <c r="AI1112" s="8"/>
      <c r="AJ1112" s="8"/>
      <c r="AK1112" s="8"/>
      <c r="AL1112" s="8"/>
      <c r="AM1112" s="8"/>
      <c r="AN1112" s="8"/>
      <c r="AO1112" s="8"/>
      <c r="AP1112" s="8"/>
      <c r="AQ1112" s="8"/>
      <c r="AR1112" s="8"/>
      <c r="AS1112" s="8"/>
    </row>
    <row r="1113" spans="1:45"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8"/>
      <c r="AH1113" s="8"/>
      <c r="AI1113" s="8"/>
      <c r="AJ1113" s="8"/>
      <c r="AK1113" s="8"/>
      <c r="AL1113" s="8"/>
      <c r="AM1113" s="8"/>
      <c r="AN1113" s="8"/>
      <c r="AO1113" s="8"/>
      <c r="AP1113" s="8"/>
      <c r="AQ1113" s="8"/>
      <c r="AR1113" s="8"/>
      <c r="AS1113" s="8"/>
    </row>
    <row r="1114" spans="1:45"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8"/>
      <c r="AH1114" s="8"/>
      <c r="AI1114" s="8"/>
      <c r="AJ1114" s="8"/>
      <c r="AK1114" s="8"/>
      <c r="AL1114" s="8"/>
      <c r="AM1114" s="8"/>
      <c r="AN1114" s="8"/>
      <c r="AO1114" s="8"/>
      <c r="AP1114" s="8"/>
      <c r="AQ1114" s="8"/>
      <c r="AR1114" s="8"/>
      <c r="AS1114" s="8"/>
    </row>
    <row r="1115" spans="1:45"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8"/>
      <c r="AH1115" s="8"/>
      <c r="AI1115" s="8"/>
      <c r="AJ1115" s="8"/>
      <c r="AK1115" s="8"/>
      <c r="AL1115" s="8"/>
      <c r="AM1115" s="8"/>
      <c r="AN1115" s="8"/>
      <c r="AO1115" s="8"/>
      <c r="AP1115" s="8"/>
      <c r="AQ1115" s="8"/>
      <c r="AR1115" s="8"/>
      <c r="AS1115" s="8"/>
    </row>
    <row r="1116" spans="1:45"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8"/>
      <c r="AH1116" s="8"/>
      <c r="AI1116" s="8"/>
      <c r="AJ1116" s="8"/>
      <c r="AK1116" s="8"/>
      <c r="AL1116" s="8"/>
      <c r="AM1116" s="8"/>
      <c r="AN1116" s="8"/>
      <c r="AO1116" s="8"/>
      <c r="AP1116" s="8"/>
      <c r="AQ1116" s="8"/>
      <c r="AR1116" s="8"/>
      <c r="AS1116" s="8"/>
    </row>
    <row r="1117" spans="1:45"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8"/>
      <c r="AH1117" s="8"/>
      <c r="AI1117" s="8"/>
      <c r="AJ1117" s="8"/>
      <c r="AK1117" s="8"/>
      <c r="AL1117" s="8"/>
      <c r="AM1117" s="8"/>
      <c r="AN1117" s="8"/>
      <c r="AO1117" s="8"/>
      <c r="AP1117" s="8"/>
      <c r="AQ1117" s="8"/>
      <c r="AR1117" s="8"/>
      <c r="AS1117" s="8"/>
    </row>
    <row r="1118" spans="1:45"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row>
    <row r="1119" spans="1:45"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row>
    <row r="1120" spans="1:45"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8"/>
      <c r="AH1120" s="8"/>
      <c r="AI1120" s="8"/>
      <c r="AJ1120" s="8"/>
      <c r="AK1120" s="8"/>
      <c r="AL1120" s="8"/>
      <c r="AM1120" s="8"/>
      <c r="AN1120" s="8"/>
      <c r="AO1120" s="8"/>
      <c r="AP1120" s="8"/>
      <c r="AQ1120" s="8"/>
      <c r="AR1120" s="8"/>
      <c r="AS1120" s="8"/>
    </row>
    <row r="1121" spans="1:45"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row>
    <row r="1122" spans="1:45"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8"/>
      <c r="AH1122" s="8"/>
      <c r="AI1122" s="8"/>
      <c r="AJ1122" s="8"/>
      <c r="AK1122" s="8"/>
      <c r="AL1122" s="8"/>
      <c r="AM1122" s="8"/>
      <c r="AN1122" s="8"/>
      <c r="AO1122" s="8"/>
      <c r="AP1122" s="8"/>
      <c r="AQ1122" s="8"/>
      <c r="AR1122" s="8"/>
      <c r="AS1122" s="8"/>
    </row>
    <row r="1123" spans="1:45"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8"/>
      <c r="AH1123" s="8"/>
      <c r="AI1123" s="8"/>
      <c r="AJ1123" s="8"/>
      <c r="AK1123" s="8"/>
      <c r="AL1123" s="8"/>
      <c r="AM1123" s="8"/>
      <c r="AN1123" s="8"/>
      <c r="AO1123" s="8"/>
      <c r="AP1123" s="8"/>
      <c r="AQ1123" s="8"/>
      <c r="AR1123" s="8"/>
      <c r="AS1123" s="8"/>
    </row>
    <row r="1124" spans="1:45"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8"/>
      <c r="AH1124" s="8"/>
      <c r="AI1124" s="8"/>
      <c r="AJ1124" s="8"/>
      <c r="AK1124" s="8"/>
      <c r="AL1124" s="8"/>
      <c r="AM1124" s="8"/>
      <c r="AN1124" s="8"/>
      <c r="AO1124" s="8"/>
      <c r="AP1124" s="8"/>
      <c r="AQ1124" s="8"/>
      <c r="AR1124" s="8"/>
      <c r="AS1124" s="8"/>
    </row>
    <row r="1125" spans="1:45"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8"/>
      <c r="AH1125" s="8"/>
      <c r="AI1125" s="8"/>
      <c r="AJ1125" s="8"/>
      <c r="AK1125" s="8"/>
      <c r="AL1125" s="8"/>
      <c r="AM1125" s="8"/>
      <c r="AN1125" s="8"/>
      <c r="AO1125" s="8"/>
      <c r="AP1125" s="8"/>
      <c r="AQ1125" s="8"/>
      <c r="AR1125" s="8"/>
      <c r="AS1125" s="8"/>
    </row>
    <row r="1126" spans="1:45"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row>
    <row r="1127" spans="1:45"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8"/>
      <c r="AH1127" s="8"/>
      <c r="AI1127" s="8"/>
      <c r="AJ1127" s="8"/>
      <c r="AK1127" s="8"/>
      <c r="AL1127" s="8"/>
      <c r="AM1127" s="8"/>
      <c r="AN1127" s="8"/>
      <c r="AO1127" s="8"/>
      <c r="AP1127" s="8"/>
      <c r="AQ1127" s="8"/>
      <c r="AR1127" s="8"/>
      <c r="AS1127" s="8"/>
    </row>
    <row r="1128" spans="1:45"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row>
    <row r="1129" spans="1:45"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8"/>
      <c r="AH1129" s="8"/>
      <c r="AI1129" s="8"/>
      <c r="AJ1129" s="8"/>
      <c r="AK1129" s="8"/>
      <c r="AL1129" s="8"/>
      <c r="AM1129" s="8"/>
      <c r="AN1129" s="8"/>
      <c r="AO1129" s="8"/>
      <c r="AP1129" s="8"/>
      <c r="AQ1129" s="8"/>
      <c r="AR1129" s="8"/>
      <c r="AS1129" s="8"/>
    </row>
    <row r="1130" spans="1:45"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row>
    <row r="1131" spans="1:45"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row>
    <row r="1132" spans="1:45"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8"/>
      <c r="AH1132" s="8"/>
      <c r="AI1132" s="8"/>
      <c r="AJ1132" s="8"/>
      <c r="AK1132" s="8"/>
      <c r="AL1132" s="8"/>
      <c r="AM1132" s="8"/>
      <c r="AN1132" s="8"/>
      <c r="AO1132" s="8"/>
      <c r="AP1132" s="8"/>
      <c r="AQ1132" s="8"/>
      <c r="AR1132" s="8"/>
      <c r="AS1132" s="8"/>
    </row>
    <row r="1133" spans="1:45"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8"/>
      <c r="AH1133" s="8"/>
      <c r="AI1133" s="8"/>
      <c r="AJ1133" s="8"/>
      <c r="AK1133" s="8"/>
      <c r="AL1133" s="8"/>
      <c r="AM1133" s="8"/>
      <c r="AN1133" s="8"/>
      <c r="AO1133" s="8"/>
      <c r="AP1133" s="8"/>
      <c r="AQ1133" s="8"/>
      <c r="AR1133" s="8"/>
      <c r="AS1133" s="8"/>
    </row>
    <row r="1134" spans="1:45"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row>
    <row r="1135" spans="1:45"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row>
    <row r="1136" spans="1:45"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row>
    <row r="1137" spans="1:45"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8"/>
      <c r="AH1137" s="8"/>
      <c r="AI1137" s="8"/>
      <c r="AJ1137" s="8"/>
      <c r="AK1137" s="8"/>
      <c r="AL1137" s="8"/>
      <c r="AM1137" s="8"/>
      <c r="AN1137" s="8"/>
      <c r="AO1137" s="8"/>
      <c r="AP1137" s="8"/>
      <c r="AQ1137" s="8"/>
      <c r="AR1137" s="8"/>
      <c r="AS1137" s="8"/>
    </row>
    <row r="1138" spans="1:45"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row>
    <row r="1139" spans="1:45"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row>
    <row r="1140" spans="1:45"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row>
    <row r="1141" spans="1:45"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8"/>
      <c r="AH1141" s="8"/>
      <c r="AI1141" s="8"/>
      <c r="AJ1141" s="8"/>
      <c r="AK1141" s="8"/>
      <c r="AL1141" s="8"/>
      <c r="AM1141" s="8"/>
      <c r="AN1141" s="8"/>
      <c r="AO1141" s="8"/>
      <c r="AP1141" s="8"/>
      <c r="AQ1141" s="8"/>
      <c r="AR1141" s="8"/>
      <c r="AS1141" s="8"/>
    </row>
    <row r="1142" spans="1:45"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row>
    <row r="1143" spans="1:45"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row>
    <row r="1144" spans="1:45"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8"/>
      <c r="AH1144" s="8"/>
      <c r="AI1144" s="8"/>
      <c r="AJ1144" s="8"/>
      <c r="AK1144" s="8"/>
      <c r="AL1144" s="8"/>
      <c r="AM1144" s="8"/>
      <c r="AN1144" s="8"/>
      <c r="AO1144" s="8"/>
      <c r="AP1144" s="8"/>
      <c r="AQ1144" s="8"/>
      <c r="AR1144" s="8"/>
      <c r="AS1144" s="8"/>
    </row>
    <row r="1145" spans="1:45"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row>
    <row r="1146" spans="1:45"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row>
    <row r="1147" spans="1:45"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8"/>
      <c r="AH1147" s="8"/>
      <c r="AI1147" s="8"/>
      <c r="AJ1147" s="8"/>
      <c r="AK1147" s="8"/>
      <c r="AL1147" s="8"/>
      <c r="AM1147" s="8"/>
      <c r="AN1147" s="8"/>
      <c r="AO1147" s="8"/>
      <c r="AP1147" s="8"/>
      <c r="AQ1147" s="8"/>
      <c r="AR1147" s="8"/>
      <c r="AS1147" s="8"/>
    </row>
    <row r="1148" spans="1:45"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row>
    <row r="1149" spans="1:45"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row>
    <row r="1150" spans="1:45"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row>
    <row r="1151" spans="1:45"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8"/>
      <c r="AH1151" s="8"/>
      <c r="AI1151" s="8"/>
      <c r="AJ1151" s="8"/>
      <c r="AK1151" s="8"/>
      <c r="AL1151" s="8"/>
      <c r="AM1151" s="8"/>
      <c r="AN1151" s="8"/>
      <c r="AO1151" s="8"/>
      <c r="AP1151" s="8"/>
      <c r="AQ1151" s="8"/>
      <c r="AR1151" s="8"/>
      <c r="AS1151" s="8"/>
    </row>
    <row r="1152" spans="1:45"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8"/>
      <c r="AH1152" s="8"/>
      <c r="AI1152" s="8"/>
      <c r="AJ1152" s="8"/>
      <c r="AK1152" s="8"/>
      <c r="AL1152" s="8"/>
      <c r="AM1152" s="8"/>
      <c r="AN1152" s="8"/>
      <c r="AO1152" s="8"/>
      <c r="AP1152" s="8"/>
      <c r="AQ1152" s="8"/>
      <c r="AR1152" s="8"/>
      <c r="AS1152" s="8"/>
    </row>
    <row r="1153" spans="1:45"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8"/>
      <c r="AH1153" s="8"/>
      <c r="AI1153" s="8"/>
      <c r="AJ1153" s="8"/>
      <c r="AK1153" s="8"/>
      <c r="AL1153" s="8"/>
      <c r="AM1153" s="8"/>
      <c r="AN1153" s="8"/>
      <c r="AO1153" s="8"/>
      <c r="AP1153" s="8"/>
      <c r="AQ1153" s="8"/>
      <c r="AR1153" s="8"/>
      <c r="AS1153" s="8"/>
    </row>
    <row r="1154" spans="1:45"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8"/>
      <c r="AH1154" s="8"/>
      <c r="AI1154" s="8"/>
      <c r="AJ1154" s="8"/>
      <c r="AK1154" s="8"/>
      <c r="AL1154" s="8"/>
      <c r="AM1154" s="8"/>
      <c r="AN1154" s="8"/>
      <c r="AO1154" s="8"/>
      <c r="AP1154" s="8"/>
      <c r="AQ1154" s="8"/>
      <c r="AR1154" s="8"/>
      <c r="AS1154" s="8"/>
    </row>
    <row r="1155" spans="1:45"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8"/>
      <c r="AH1155" s="8"/>
      <c r="AI1155" s="8"/>
      <c r="AJ1155" s="8"/>
      <c r="AK1155" s="8"/>
      <c r="AL1155" s="8"/>
      <c r="AM1155" s="8"/>
      <c r="AN1155" s="8"/>
      <c r="AO1155" s="8"/>
      <c r="AP1155" s="8"/>
      <c r="AQ1155" s="8"/>
      <c r="AR1155" s="8"/>
      <c r="AS1155" s="8"/>
    </row>
    <row r="1156" spans="1:45"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8"/>
      <c r="AH1156" s="8"/>
      <c r="AI1156" s="8"/>
      <c r="AJ1156" s="8"/>
      <c r="AK1156" s="8"/>
      <c r="AL1156" s="8"/>
      <c r="AM1156" s="8"/>
      <c r="AN1156" s="8"/>
      <c r="AO1156" s="8"/>
      <c r="AP1156" s="8"/>
      <c r="AQ1156" s="8"/>
      <c r="AR1156" s="8"/>
      <c r="AS1156" s="8"/>
    </row>
    <row r="1157" spans="1:45"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8"/>
      <c r="AH1157" s="8"/>
      <c r="AI1157" s="8"/>
      <c r="AJ1157" s="8"/>
      <c r="AK1157" s="8"/>
      <c r="AL1157" s="8"/>
      <c r="AM1157" s="8"/>
      <c r="AN1157" s="8"/>
      <c r="AO1157" s="8"/>
      <c r="AP1157" s="8"/>
      <c r="AQ1157" s="8"/>
      <c r="AR1157" s="8"/>
      <c r="AS1157" s="8"/>
    </row>
    <row r="1158" spans="1:45"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row>
    <row r="1159" spans="1:45"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8"/>
      <c r="AH1159" s="8"/>
      <c r="AI1159" s="8"/>
      <c r="AJ1159" s="8"/>
      <c r="AK1159" s="8"/>
      <c r="AL1159" s="8"/>
      <c r="AM1159" s="8"/>
      <c r="AN1159" s="8"/>
      <c r="AO1159" s="8"/>
      <c r="AP1159" s="8"/>
      <c r="AQ1159" s="8"/>
      <c r="AR1159" s="8"/>
      <c r="AS1159" s="8"/>
    </row>
    <row r="1160" spans="1:45"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row>
    <row r="1161" spans="1:45"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8"/>
      <c r="AH1161" s="8"/>
      <c r="AI1161" s="8"/>
      <c r="AJ1161" s="8"/>
      <c r="AK1161" s="8"/>
      <c r="AL1161" s="8"/>
      <c r="AM1161" s="8"/>
      <c r="AN1161" s="8"/>
      <c r="AO1161" s="8"/>
      <c r="AP1161" s="8"/>
      <c r="AQ1161" s="8"/>
      <c r="AR1161" s="8"/>
      <c r="AS1161" s="8"/>
    </row>
    <row r="1162" spans="1:45"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8"/>
      <c r="AH1162" s="8"/>
      <c r="AI1162" s="8"/>
      <c r="AJ1162" s="8"/>
      <c r="AK1162" s="8"/>
      <c r="AL1162" s="8"/>
      <c r="AM1162" s="8"/>
      <c r="AN1162" s="8"/>
      <c r="AO1162" s="8"/>
      <c r="AP1162" s="8"/>
      <c r="AQ1162" s="8"/>
      <c r="AR1162" s="8"/>
      <c r="AS1162" s="8"/>
    </row>
    <row r="1163" spans="1:45"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8"/>
      <c r="AH1163" s="8"/>
      <c r="AI1163" s="8"/>
      <c r="AJ1163" s="8"/>
      <c r="AK1163" s="8"/>
      <c r="AL1163" s="8"/>
      <c r="AM1163" s="8"/>
      <c r="AN1163" s="8"/>
      <c r="AO1163" s="8"/>
      <c r="AP1163" s="8"/>
      <c r="AQ1163" s="8"/>
      <c r="AR1163" s="8"/>
      <c r="AS1163" s="8"/>
    </row>
    <row r="1164" spans="1:45"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8"/>
      <c r="AH1164" s="8"/>
      <c r="AI1164" s="8"/>
      <c r="AJ1164" s="8"/>
      <c r="AK1164" s="8"/>
      <c r="AL1164" s="8"/>
      <c r="AM1164" s="8"/>
      <c r="AN1164" s="8"/>
      <c r="AO1164" s="8"/>
      <c r="AP1164" s="8"/>
      <c r="AQ1164" s="8"/>
      <c r="AR1164" s="8"/>
      <c r="AS1164" s="8"/>
    </row>
    <row r="1165" spans="1:45"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8"/>
      <c r="AH1165" s="8"/>
      <c r="AI1165" s="8"/>
      <c r="AJ1165" s="8"/>
      <c r="AK1165" s="8"/>
      <c r="AL1165" s="8"/>
      <c r="AM1165" s="8"/>
      <c r="AN1165" s="8"/>
      <c r="AO1165" s="8"/>
      <c r="AP1165" s="8"/>
      <c r="AQ1165" s="8"/>
      <c r="AR1165" s="8"/>
      <c r="AS1165" s="8"/>
    </row>
    <row r="1166" spans="1:45"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row>
    <row r="1167" spans="1:45"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8"/>
      <c r="AH1167" s="8"/>
      <c r="AI1167" s="8"/>
      <c r="AJ1167" s="8"/>
      <c r="AK1167" s="8"/>
      <c r="AL1167" s="8"/>
      <c r="AM1167" s="8"/>
      <c r="AN1167" s="8"/>
      <c r="AO1167" s="8"/>
      <c r="AP1167" s="8"/>
      <c r="AQ1167" s="8"/>
      <c r="AR1167" s="8"/>
      <c r="AS1167" s="8"/>
    </row>
    <row r="1168" spans="1:45"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row>
    <row r="1169" spans="1:45"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8"/>
      <c r="AH1169" s="8"/>
      <c r="AI1169" s="8"/>
      <c r="AJ1169" s="8"/>
      <c r="AK1169" s="8"/>
      <c r="AL1169" s="8"/>
      <c r="AM1169" s="8"/>
      <c r="AN1169" s="8"/>
      <c r="AO1169" s="8"/>
      <c r="AP1169" s="8"/>
      <c r="AQ1169" s="8"/>
      <c r="AR1169" s="8"/>
      <c r="AS1169" s="8"/>
    </row>
    <row r="1170" spans="1:45"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8"/>
      <c r="AH1170" s="8"/>
      <c r="AI1170" s="8"/>
      <c r="AJ1170" s="8"/>
      <c r="AK1170" s="8"/>
      <c r="AL1170" s="8"/>
      <c r="AM1170" s="8"/>
      <c r="AN1170" s="8"/>
      <c r="AO1170" s="8"/>
      <c r="AP1170" s="8"/>
      <c r="AQ1170" s="8"/>
      <c r="AR1170" s="8"/>
      <c r="AS1170" s="8"/>
    </row>
    <row r="1171" spans="1:45"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8"/>
      <c r="AH1171" s="8"/>
      <c r="AI1171" s="8"/>
      <c r="AJ1171" s="8"/>
      <c r="AK1171" s="8"/>
      <c r="AL1171" s="8"/>
      <c r="AM1171" s="8"/>
      <c r="AN1171" s="8"/>
      <c r="AO1171" s="8"/>
      <c r="AP1171" s="8"/>
      <c r="AQ1171" s="8"/>
      <c r="AR1171" s="8"/>
      <c r="AS1171" s="8"/>
    </row>
    <row r="1172" spans="1:45"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8"/>
      <c r="AH1172" s="8"/>
      <c r="AI1172" s="8"/>
      <c r="AJ1172" s="8"/>
      <c r="AK1172" s="8"/>
      <c r="AL1172" s="8"/>
      <c r="AM1172" s="8"/>
      <c r="AN1172" s="8"/>
      <c r="AO1172" s="8"/>
      <c r="AP1172" s="8"/>
      <c r="AQ1172" s="8"/>
      <c r="AR1172" s="8"/>
      <c r="AS1172" s="8"/>
    </row>
    <row r="1173" spans="1:45"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8"/>
      <c r="AH1173" s="8"/>
      <c r="AI1173" s="8"/>
      <c r="AJ1173" s="8"/>
      <c r="AK1173" s="8"/>
      <c r="AL1173" s="8"/>
      <c r="AM1173" s="8"/>
      <c r="AN1173" s="8"/>
      <c r="AO1173" s="8"/>
      <c r="AP1173" s="8"/>
      <c r="AQ1173" s="8"/>
      <c r="AR1173" s="8"/>
      <c r="AS1173" s="8"/>
    </row>
    <row r="1174" spans="1:45"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row>
    <row r="1175" spans="1:45"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8"/>
      <c r="AH1175" s="8"/>
      <c r="AI1175" s="8"/>
      <c r="AJ1175" s="8"/>
      <c r="AK1175" s="8"/>
      <c r="AL1175" s="8"/>
      <c r="AM1175" s="8"/>
      <c r="AN1175" s="8"/>
      <c r="AO1175" s="8"/>
      <c r="AP1175" s="8"/>
      <c r="AQ1175" s="8"/>
      <c r="AR1175" s="8"/>
      <c r="AS1175" s="8"/>
    </row>
    <row r="1176" spans="1:45"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row>
    <row r="1177" spans="1:45"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row>
    <row r="1178" spans="1:45"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row>
    <row r="1179" spans="1:45"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c r="AS1179" s="8"/>
    </row>
    <row r="1180" spans="1:45"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row>
    <row r="1181" spans="1:45"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row>
    <row r="1182" spans="1:45"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row>
    <row r="1183" spans="1:45"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8"/>
      <c r="AH1183" s="8"/>
      <c r="AI1183" s="8"/>
      <c r="AJ1183" s="8"/>
      <c r="AK1183" s="8"/>
      <c r="AL1183" s="8"/>
      <c r="AM1183" s="8"/>
      <c r="AN1183" s="8"/>
      <c r="AO1183" s="8"/>
      <c r="AP1183" s="8"/>
      <c r="AQ1183" s="8"/>
      <c r="AR1183" s="8"/>
      <c r="AS1183" s="8"/>
    </row>
    <row r="1184" spans="1:45"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8"/>
      <c r="AH1184" s="8"/>
      <c r="AI1184" s="8"/>
      <c r="AJ1184" s="8"/>
      <c r="AK1184" s="8"/>
      <c r="AL1184" s="8"/>
      <c r="AM1184" s="8"/>
      <c r="AN1184" s="8"/>
      <c r="AO1184" s="8"/>
      <c r="AP1184" s="8"/>
      <c r="AQ1184" s="8"/>
      <c r="AR1184" s="8"/>
      <c r="AS1184" s="8"/>
    </row>
    <row r="1185" spans="1:45"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8"/>
      <c r="AH1185" s="8"/>
      <c r="AI1185" s="8"/>
      <c r="AJ1185" s="8"/>
      <c r="AK1185" s="8"/>
      <c r="AL1185" s="8"/>
      <c r="AM1185" s="8"/>
      <c r="AN1185" s="8"/>
      <c r="AO1185" s="8"/>
      <c r="AP1185" s="8"/>
      <c r="AQ1185" s="8"/>
      <c r="AR1185" s="8"/>
      <c r="AS1185" s="8"/>
    </row>
    <row r="1186" spans="1:45"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8"/>
      <c r="AH1186" s="8"/>
      <c r="AI1186" s="8"/>
      <c r="AJ1186" s="8"/>
      <c r="AK1186" s="8"/>
      <c r="AL1186" s="8"/>
      <c r="AM1186" s="8"/>
      <c r="AN1186" s="8"/>
      <c r="AO1186" s="8"/>
      <c r="AP1186" s="8"/>
      <c r="AQ1186" s="8"/>
      <c r="AR1186" s="8"/>
      <c r="AS1186" s="8"/>
    </row>
    <row r="1187" spans="1:45"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8"/>
      <c r="AH1187" s="8"/>
      <c r="AI1187" s="8"/>
      <c r="AJ1187" s="8"/>
      <c r="AK1187" s="8"/>
      <c r="AL1187" s="8"/>
      <c r="AM1187" s="8"/>
      <c r="AN1187" s="8"/>
      <c r="AO1187" s="8"/>
      <c r="AP1187" s="8"/>
      <c r="AQ1187" s="8"/>
      <c r="AR1187" s="8"/>
      <c r="AS1187" s="8"/>
    </row>
    <row r="1188" spans="1:45"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row>
    <row r="1189" spans="1:45"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8"/>
      <c r="AH1189" s="8"/>
      <c r="AI1189" s="8"/>
      <c r="AJ1189" s="8"/>
      <c r="AK1189" s="8"/>
      <c r="AL1189" s="8"/>
      <c r="AM1189" s="8"/>
      <c r="AN1189" s="8"/>
      <c r="AO1189" s="8"/>
      <c r="AP1189" s="8"/>
      <c r="AQ1189" s="8"/>
      <c r="AR1189" s="8"/>
      <c r="AS1189" s="8"/>
    </row>
    <row r="1190" spans="1:45"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row>
    <row r="1191" spans="1:45"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8"/>
      <c r="AH1191" s="8"/>
      <c r="AI1191" s="8"/>
      <c r="AJ1191" s="8"/>
      <c r="AK1191" s="8"/>
      <c r="AL1191" s="8"/>
      <c r="AM1191" s="8"/>
      <c r="AN1191" s="8"/>
      <c r="AO1191" s="8"/>
      <c r="AP1191" s="8"/>
      <c r="AQ1191" s="8"/>
      <c r="AR1191" s="8"/>
      <c r="AS1191" s="8"/>
    </row>
    <row r="1192" spans="1:45"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8"/>
      <c r="AH1192" s="8"/>
      <c r="AI1192" s="8"/>
      <c r="AJ1192" s="8"/>
      <c r="AK1192" s="8"/>
      <c r="AL1192" s="8"/>
      <c r="AM1192" s="8"/>
      <c r="AN1192" s="8"/>
      <c r="AO1192" s="8"/>
      <c r="AP1192" s="8"/>
      <c r="AQ1192" s="8"/>
      <c r="AR1192" s="8"/>
      <c r="AS1192" s="8"/>
    </row>
    <row r="1193" spans="1:45"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row>
    <row r="1194" spans="1:45"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8"/>
      <c r="AH1194" s="8"/>
      <c r="AI1194" s="8"/>
      <c r="AJ1194" s="8"/>
      <c r="AK1194" s="8"/>
      <c r="AL1194" s="8"/>
      <c r="AM1194" s="8"/>
      <c r="AN1194" s="8"/>
      <c r="AO1194" s="8"/>
      <c r="AP1194" s="8"/>
      <c r="AQ1194" s="8"/>
      <c r="AR1194" s="8"/>
      <c r="AS1194" s="8"/>
    </row>
    <row r="1195" spans="1:45"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row>
    <row r="1196" spans="1:45"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8"/>
      <c r="AH1196" s="8"/>
      <c r="AI1196" s="8"/>
      <c r="AJ1196" s="8"/>
      <c r="AK1196" s="8"/>
      <c r="AL1196" s="8"/>
      <c r="AM1196" s="8"/>
      <c r="AN1196" s="8"/>
      <c r="AO1196" s="8"/>
      <c r="AP1196" s="8"/>
      <c r="AQ1196" s="8"/>
      <c r="AR1196" s="8"/>
      <c r="AS1196" s="8"/>
    </row>
    <row r="1197" spans="1:45"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row>
    <row r="1198" spans="1:45"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row>
    <row r="1199" spans="1:45"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row>
    <row r="1200" spans="1:45"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row>
    <row r="1201" spans="1:45"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row>
    <row r="1202" spans="1:45"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row>
    <row r="1203" spans="1:45"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8"/>
      <c r="AH1203" s="8"/>
      <c r="AI1203" s="8"/>
      <c r="AJ1203" s="8"/>
      <c r="AK1203" s="8"/>
      <c r="AL1203" s="8"/>
      <c r="AM1203" s="8"/>
      <c r="AN1203" s="8"/>
      <c r="AO1203" s="8"/>
      <c r="AP1203" s="8"/>
      <c r="AQ1203" s="8"/>
      <c r="AR1203" s="8"/>
      <c r="AS1203" s="8"/>
    </row>
    <row r="1204" spans="1:45"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row>
    <row r="1205" spans="1:45"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8"/>
      <c r="AH1205" s="8"/>
      <c r="AI1205" s="8"/>
      <c r="AJ1205" s="8"/>
      <c r="AK1205" s="8"/>
      <c r="AL1205" s="8"/>
      <c r="AM1205" s="8"/>
      <c r="AN1205" s="8"/>
      <c r="AO1205" s="8"/>
      <c r="AP1205" s="8"/>
      <c r="AQ1205" s="8"/>
      <c r="AR1205" s="8"/>
      <c r="AS1205" s="8"/>
    </row>
    <row r="1206" spans="1:45"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row>
    <row r="1207" spans="1:45"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row>
    <row r="1208" spans="1:45"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row>
    <row r="1209" spans="1:45"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row>
    <row r="1210" spans="1:45"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8"/>
      <c r="AH1210" s="8"/>
      <c r="AI1210" s="8"/>
      <c r="AJ1210" s="8"/>
      <c r="AK1210" s="8"/>
      <c r="AL1210" s="8"/>
      <c r="AM1210" s="8"/>
      <c r="AN1210" s="8"/>
      <c r="AO1210" s="8"/>
      <c r="AP1210" s="8"/>
      <c r="AQ1210" s="8"/>
      <c r="AR1210" s="8"/>
      <c r="AS1210" s="8"/>
    </row>
    <row r="1211" spans="1:45"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8"/>
      <c r="AH1211" s="8"/>
      <c r="AI1211" s="8"/>
      <c r="AJ1211" s="8"/>
      <c r="AK1211" s="8"/>
      <c r="AL1211" s="8"/>
      <c r="AM1211" s="8"/>
      <c r="AN1211" s="8"/>
      <c r="AO1211" s="8"/>
      <c r="AP1211" s="8"/>
      <c r="AQ1211" s="8"/>
      <c r="AR1211" s="8"/>
      <c r="AS1211" s="8"/>
    </row>
    <row r="1212" spans="1:45"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row>
    <row r="1213" spans="1:45"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row>
    <row r="1214" spans="1:45"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row>
    <row r="1215" spans="1:45"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row>
    <row r="1216" spans="1:45"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row>
    <row r="1217" spans="1:45"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row>
    <row r="1218" spans="1:45"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8"/>
      <c r="AH1218" s="8"/>
      <c r="AI1218" s="8"/>
      <c r="AJ1218" s="8"/>
      <c r="AK1218" s="8"/>
      <c r="AL1218" s="8"/>
      <c r="AM1218" s="8"/>
      <c r="AN1218" s="8"/>
      <c r="AO1218" s="8"/>
      <c r="AP1218" s="8"/>
      <c r="AQ1218" s="8"/>
      <c r="AR1218" s="8"/>
      <c r="AS1218" s="8"/>
    </row>
    <row r="1219" spans="1:45"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row>
    <row r="1220" spans="1:45"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row>
    <row r="1221" spans="1:45"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row>
    <row r="1222" spans="1:45"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row>
    <row r="1223" spans="1:45"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8"/>
      <c r="AH1223" s="8"/>
      <c r="AI1223" s="8"/>
      <c r="AJ1223" s="8"/>
      <c r="AK1223" s="8"/>
      <c r="AL1223" s="8"/>
      <c r="AM1223" s="8"/>
      <c r="AN1223" s="8"/>
      <c r="AO1223" s="8"/>
      <c r="AP1223" s="8"/>
      <c r="AQ1223" s="8"/>
      <c r="AR1223" s="8"/>
      <c r="AS1223" s="8"/>
    </row>
    <row r="1224" spans="1:45"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8"/>
      <c r="AH1224" s="8"/>
      <c r="AI1224" s="8"/>
      <c r="AJ1224" s="8"/>
      <c r="AK1224" s="8"/>
      <c r="AL1224" s="8"/>
      <c r="AM1224" s="8"/>
      <c r="AN1224" s="8"/>
      <c r="AO1224" s="8"/>
      <c r="AP1224" s="8"/>
      <c r="AQ1224" s="8"/>
      <c r="AR1224" s="8"/>
      <c r="AS1224" s="8"/>
    </row>
    <row r="1225" spans="1:45"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8"/>
      <c r="AH1225" s="8"/>
      <c r="AI1225" s="8"/>
      <c r="AJ1225" s="8"/>
      <c r="AK1225" s="8"/>
      <c r="AL1225" s="8"/>
      <c r="AM1225" s="8"/>
      <c r="AN1225" s="8"/>
      <c r="AO1225" s="8"/>
      <c r="AP1225" s="8"/>
      <c r="AQ1225" s="8"/>
      <c r="AR1225" s="8"/>
      <c r="AS1225" s="8"/>
    </row>
    <row r="1226" spans="1:45"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8"/>
      <c r="AH1226" s="8"/>
      <c r="AI1226" s="8"/>
      <c r="AJ1226" s="8"/>
      <c r="AK1226" s="8"/>
      <c r="AL1226" s="8"/>
      <c r="AM1226" s="8"/>
      <c r="AN1226" s="8"/>
      <c r="AO1226" s="8"/>
      <c r="AP1226" s="8"/>
      <c r="AQ1226" s="8"/>
      <c r="AR1226" s="8"/>
      <c r="AS1226" s="8"/>
    </row>
    <row r="1227" spans="1:45"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row>
    <row r="1228" spans="1:45"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8"/>
      <c r="AH1228" s="8"/>
      <c r="AI1228" s="8"/>
      <c r="AJ1228" s="8"/>
      <c r="AK1228" s="8"/>
      <c r="AL1228" s="8"/>
      <c r="AM1228" s="8"/>
      <c r="AN1228" s="8"/>
      <c r="AO1228" s="8"/>
      <c r="AP1228" s="8"/>
      <c r="AQ1228" s="8"/>
      <c r="AR1228" s="8"/>
      <c r="AS1228" s="8"/>
    </row>
    <row r="1229" spans="1:45"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row>
    <row r="1230" spans="1:45"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row>
    <row r="1231" spans="1:45"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row>
    <row r="1232" spans="1:45"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8"/>
      <c r="AH1232" s="8"/>
      <c r="AI1232" s="8"/>
      <c r="AJ1232" s="8"/>
      <c r="AK1232" s="8"/>
      <c r="AL1232" s="8"/>
      <c r="AM1232" s="8"/>
      <c r="AN1232" s="8"/>
      <c r="AO1232" s="8"/>
      <c r="AP1232" s="8"/>
      <c r="AQ1232" s="8"/>
      <c r="AR1232" s="8"/>
      <c r="AS1232" s="8"/>
    </row>
    <row r="1233" spans="1:45"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row>
    <row r="1234" spans="1:45"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8"/>
      <c r="AH1234" s="8"/>
      <c r="AI1234" s="8"/>
      <c r="AJ1234" s="8"/>
      <c r="AK1234" s="8"/>
      <c r="AL1234" s="8"/>
      <c r="AM1234" s="8"/>
      <c r="AN1234" s="8"/>
      <c r="AO1234" s="8"/>
      <c r="AP1234" s="8"/>
      <c r="AQ1234" s="8"/>
      <c r="AR1234" s="8"/>
      <c r="AS1234" s="8"/>
    </row>
    <row r="1235" spans="1:45"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8"/>
      <c r="AH1235" s="8"/>
      <c r="AI1235" s="8"/>
      <c r="AJ1235" s="8"/>
      <c r="AK1235" s="8"/>
      <c r="AL1235" s="8"/>
      <c r="AM1235" s="8"/>
      <c r="AN1235" s="8"/>
      <c r="AO1235" s="8"/>
      <c r="AP1235" s="8"/>
      <c r="AQ1235" s="8"/>
      <c r="AR1235" s="8"/>
      <c r="AS1235" s="8"/>
    </row>
    <row r="1236" spans="1:45"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8"/>
      <c r="AH1236" s="8"/>
      <c r="AI1236" s="8"/>
      <c r="AJ1236" s="8"/>
      <c r="AK1236" s="8"/>
      <c r="AL1236" s="8"/>
      <c r="AM1236" s="8"/>
      <c r="AN1236" s="8"/>
      <c r="AO1236" s="8"/>
      <c r="AP1236" s="8"/>
      <c r="AQ1236" s="8"/>
      <c r="AR1236" s="8"/>
      <c r="AS1236" s="8"/>
    </row>
    <row r="1237" spans="1:45"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8"/>
      <c r="AH1237" s="8"/>
      <c r="AI1237" s="8"/>
      <c r="AJ1237" s="8"/>
      <c r="AK1237" s="8"/>
      <c r="AL1237" s="8"/>
      <c r="AM1237" s="8"/>
      <c r="AN1237" s="8"/>
      <c r="AO1237" s="8"/>
      <c r="AP1237" s="8"/>
      <c r="AQ1237" s="8"/>
      <c r="AR1237" s="8"/>
      <c r="AS1237" s="8"/>
    </row>
    <row r="1238" spans="1:45"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row>
    <row r="1239" spans="1:45"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8"/>
      <c r="AH1239" s="8"/>
      <c r="AI1239" s="8"/>
      <c r="AJ1239" s="8"/>
      <c r="AK1239" s="8"/>
      <c r="AL1239" s="8"/>
      <c r="AM1239" s="8"/>
      <c r="AN1239" s="8"/>
      <c r="AO1239" s="8"/>
      <c r="AP1239" s="8"/>
      <c r="AQ1239" s="8"/>
      <c r="AR1239" s="8"/>
      <c r="AS1239" s="8"/>
    </row>
    <row r="1240" spans="1:45"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row>
    <row r="1241" spans="1:45"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row>
    <row r="1242" spans="1:45"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8"/>
      <c r="AH1242" s="8"/>
      <c r="AI1242" s="8"/>
      <c r="AJ1242" s="8"/>
      <c r="AK1242" s="8"/>
      <c r="AL1242" s="8"/>
      <c r="AM1242" s="8"/>
      <c r="AN1242" s="8"/>
      <c r="AO1242" s="8"/>
      <c r="AP1242" s="8"/>
      <c r="AQ1242" s="8"/>
      <c r="AR1242" s="8"/>
      <c r="AS1242" s="8"/>
    </row>
    <row r="1243" spans="1:45"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8"/>
      <c r="AH1243" s="8"/>
      <c r="AI1243" s="8"/>
      <c r="AJ1243" s="8"/>
      <c r="AK1243" s="8"/>
      <c r="AL1243" s="8"/>
      <c r="AM1243" s="8"/>
      <c r="AN1243" s="8"/>
      <c r="AO1243" s="8"/>
      <c r="AP1243" s="8"/>
      <c r="AQ1243" s="8"/>
      <c r="AR1243" s="8"/>
      <c r="AS1243" s="8"/>
    </row>
    <row r="1244" spans="1:45"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8"/>
      <c r="AH1244" s="8"/>
      <c r="AI1244" s="8"/>
      <c r="AJ1244" s="8"/>
      <c r="AK1244" s="8"/>
      <c r="AL1244" s="8"/>
      <c r="AM1244" s="8"/>
      <c r="AN1244" s="8"/>
      <c r="AO1244" s="8"/>
      <c r="AP1244" s="8"/>
      <c r="AQ1244" s="8"/>
      <c r="AR1244" s="8"/>
      <c r="AS1244" s="8"/>
    </row>
    <row r="1245" spans="1:45"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8"/>
      <c r="AH1245" s="8"/>
      <c r="AI1245" s="8"/>
      <c r="AJ1245" s="8"/>
      <c r="AK1245" s="8"/>
      <c r="AL1245" s="8"/>
      <c r="AM1245" s="8"/>
      <c r="AN1245" s="8"/>
      <c r="AO1245" s="8"/>
      <c r="AP1245" s="8"/>
      <c r="AQ1245" s="8"/>
      <c r="AR1245" s="8"/>
      <c r="AS1245" s="8"/>
    </row>
    <row r="1246" spans="1:45"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row>
    <row r="1247" spans="1:45"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8"/>
      <c r="AH1247" s="8"/>
      <c r="AI1247" s="8"/>
      <c r="AJ1247" s="8"/>
      <c r="AK1247" s="8"/>
      <c r="AL1247" s="8"/>
      <c r="AM1247" s="8"/>
      <c r="AN1247" s="8"/>
      <c r="AO1247" s="8"/>
      <c r="AP1247" s="8"/>
      <c r="AQ1247" s="8"/>
      <c r="AR1247" s="8"/>
      <c r="AS1247" s="8"/>
    </row>
    <row r="1248" spans="1:45"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8"/>
      <c r="AH1248" s="8"/>
      <c r="AI1248" s="8"/>
      <c r="AJ1248" s="8"/>
      <c r="AK1248" s="8"/>
      <c r="AL1248" s="8"/>
      <c r="AM1248" s="8"/>
      <c r="AN1248" s="8"/>
      <c r="AO1248" s="8"/>
      <c r="AP1248" s="8"/>
      <c r="AQ1248" s="8"/>
      <c r="AR1248" s="8"/>
      <c r="AS1248" s="8"/>
    </row>
    <row r="1249" spans="1:45"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8"/>
      <c r="AH1249" s="8"/>
      <c r="AI1249" s="8"/>
      <c r="AJ1249" s="8"/>
      <c r="AK1249" s="8"/>
      <c r="AL1249" s="8"/>
      <c r="AM1249" s="8"/>
      <c r="AN1249" s="8"/>
      <c r="AO1249" s="8"/>
      <c r="AP1249" s="8"/>
      <c r="AQ1249" s="8"/>
      <c r="AR1249" s="8"/>
      <c r="AS1249" s="8"/>
    </row>
    <row r="1250" spans="1:45"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8"/>
      <c r="AH1250" s="8"/>
      <c r="AI1250" s="8"/>
      <c r="AJ1250" s="8"/>
      <c r="AK1250" s="8"/>
      <c r="AL1250" s="8"/>
      <c r="AM1250" s="8"/>
      <c r="AN1250" s="8"/>
      <c r="AO1250" s="8"/>
      <c r="AP1250" s="8"/>
      <c r="AQ1250" s="8"/>
      <c r="AR1250" s="8"/>
      <c r="AS1250" s="8"/>
    </row>
    <row r="1251" spans="1:45"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8"/>
      <c r="AH1251" s="8"/>
      <c r="AI1251" s="8"/>
      <c r="AJ1251" s="8"/>
      <c r="AK1251" s="8"/>
      <c r="AL1251" s="8"/>
      <c r="AM1251" s="8"/>
      <c r="AN1251" s="8"/>
      <c r="AO1251" s="8"/>
      <c r="AP1251" s="8"/>
      <c r="AQ1251" s="8"/>
      <c r="AR1251" s="8"/>
      <c r="AS1251" s="8"/>
    </row>
    <row r="1252" spans="1:45"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8"/>
      <c r="AH1252" s="8"/>
      <c r="AI1252" s="8"/>
      <c r="AJ1252" s="8"/>
      <c r="AK1252" s="8"/>
      <c r="AL1252" s="8"/>
      <c r="AM1252" s="8"/>
      <c r="AN1252" s="8"/>
      <c r="AO1252" s="8"/>
      <c r="AP1252" s="8"/>
      <c r="AQ1252" s="8"/>
      <c r="AR1252" s="8"/>
      <c r="AS1252" s="8"/>
    </row>
    <row r="1253" spans="1:45"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8"/>
      <c r="AH1253" s="8"/>
      <c r="AI1253" s="8"/>
      <c r="AJ1253" s="8"/>
      <c r="AK1253" s="8"/>
      <c r="AL1253" s="8"/>
      <c r="AM1253" s="8"/>
      <c r="AN1253" s="8"/>
      <c r="AO1253" s="8"/>
      <c r="AP1253" s="8"/>
      <c r="AQ1253" s="8"/>
      <c r="AR1253" s="8"/>
      <c r="AS1253" s="8"/>
    </row>
    <row r="1254" spans="1:45"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row>
    <row r="1255" spans="1:45"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8"/>
      <c r="AH1255" s="8"/>
      <c r="AI1255" s="8"/>
      <c r="AJ1255" s="8"/>
      <c r="AK1255" s="8"/>
      <c r="AL1255" s="8"/>
      <c r="AM1255" s="8"/>
      <c r="AN1255" s="8"/>
      <c r="AO1255" s="8"/>
      <c r="AP1255" s="8"/>
      <c r="AQ1255" s="8"/>
      <c r="AR1255" s="8"/>
      <c r="AS1255" s="8"/>
    </row>
    <row r="1256" spans="1:45"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8"/>
      <c r="AH1256" s="8"/>
      <c r="AI1256" s="8"/>
      <c r="AJ1256" s="8"/>
      <c r="AK1256" s="8"/>
      <c r="AL1256" s="8"/>
      <c r="AM1256" s="8"/>
      <c r="AN1256" s="8"/>
      <c r="AO1256" s="8"/>
      <c r="AP1256" s="8"/>
      <c r="AQ1256" s="8"/>
      <c r="AR1256" s="8"/>
      <c r="AS1256" s="8"/>
    </row>
    <row r="1257" spans="1:45"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row>
    <row r="1258" spans="1:45"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8"/>
      <c r="AH1258" s="8"/>
      <c r="AI1258" s="8"/>
      <c r="AJ1258" s="8"/>
      <c r="AK1258" s="8"/>
      <c r="AL1258" s="8"/>
      <c r="AM1258" s="8"/>
      <c r="AN1258" s="8"/>
      <c r="AO1258" s="8"/>
      <c r="AP1258" s="8"/>
      <c r="AQ1258" s="8"/>
      <c r="AR1258" s="8"/>
      <c r="AS1258" s="8"/>
    </row>
    <row r="1259" spans="1:45"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8"/>
      <c r="AH1259" s="8"/>
      <c r="AI1259" s="8"/>
      <c r="AJ1259" s="8"/>
      <c r="AK1259" s="8"/>
      <c r="AL1259" s="8"/>
      <c r="AM1259" s="8"/>
      <c r="AN1259" s="8"/>
      <c r="AO1259" s="8"/>
      <c r="AP1259" s="8"/>
      <c r="AQ1259" s="8"/>
      <c r="AR1259" s="8"/>
      <c r="AS1259" s="8"/>
    </row>
    <row r="1260" spans="1:45"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row>
    <row r="1261" spans="1:45"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row>
    <row r="1262" spans="1:45"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row>
    <row r="1263" spans="1:45"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8"/>
      <c r="AH1263" s="8"/>
      <c r="AI1263" s="8"/>
      <c r="AJ1263" s="8"/>
      <c r="AK1263" s="8"/>
      <c r="AL1263" s="8"/>
      <c r="AM1263" s="8"/>
      <c r="AN1263" s="8"/>
      <c r="AO1263" s="8"/>
      <c r="AP1263" s="8"/>
      <c r="AQ1263" s="8"/>
      <c r="AR1263" s="8"/>
      <c r="AS1263" s="8"/>
    </row>
    <row r="1264" spans="1:45"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8"/>
      <c r="AH1264" s="8"/>
      <c r="AI1264" s="8"/>
      <c r="AJ1264" s="8"/>
      <c r="AK1264" s="8"/>
      <c r="AL1264" s="8"/>
      <c r="AM1264" s="8"/>
      <c r="AN1264" s="8"/>
      <c r="AO1264" s="8"/>
      <c r="AP1264" s="8"/>
      <c r="AQ1264" s="8"/>
      <c r="AR1264" s="8"/>
      <c r="AS1264" s="8"/>
    </row>
    <row r="1265" spans="1:45"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8"/>
      <c r="AH1265" s="8"/>
      <c r="AI1265" s="8"/>
      <c r="AJ1265" s="8"/>
      <c r="AK1265" s="8"/>
      <c r="AL1265" s="8"/>
      <c r="AM1265" s="8"/>
      <c r="AN1265" s="8"/>
      <c r="AO1265" s="8"/>
      <c r="AP1265" s="8"/>
      <c r="AQ1265" s="8"/>
      <c r="AR1265" s="8"/>
      <c r="AS1265" s="8"/>
    </row>
    <row r="1266" spans="1:45"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8"/>
      <c r="AH1266" s="8"/>
      <c r="AI1266" s="8"/>
      <c r="AJ1266" s="8"/>
      <c r="AK1266" s="8"/>
      <c r="AL1266" s="8"/>
      <c r="AM1266" s="8"/>
      <c r="AN1266" s="8"/>
      <c r="AO1266" s="8"/>
      <c r="AP1266" s="8"/>
      <c r="AQ1266" s="8"/>
      <c r="AR1266" s="8"/>
      <c r="AS1266" s="8"/>
    </row>
    <row r="1267" spans="1:45"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8"/>
      <c r="AH1267" s="8"/>
      <c r="AI1267" s="8"/>
      <c r="AJ1267" s="8"/>
      <c r="AK1267" s="8"/>
      <c r="AL1267" s="8"/>
      <c r="AM1267" s="8"/>
      <c r="AN1267" s="8"/>
      <c r="AO1267" s="8"/>
      <c r="AP1267" s="8"/>
      <c r="AQ1267" s="8"/>
      <c r="AR1267" s="8"/>
      <c r="AS1267" s="8"/>
    </row>
    <row r="1268" spans="1:45"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8"/>
      <c r="AH1268" s="8"/>
      <c r="AI1268" s="8"/>
      <c r="AJ1268" s="8"/>
      <c r="AK1268" s="8"/>
      <c r="AL1268" s="8"/>
      <c r="AM1268" s="8"/>
      <c r="AN1268" s="8"/>
      <c r="AO1268" s="8"/>
      <c r="AP1268" s="8"/>
      <c r="AQ1268" s="8"/>
      <c r="AR1268" s="8"/>
      <c r="AS1268" s="8"/>
    </row>
    <row r="1269" spans="1:45"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8"/>
      <c r="AH1269" s="8"/>
      <c r="AI1269" s="8"/>
      <c r="AJ1269" s="8"/>
      <c r="AK1269" s="8"/>
      <c r="AL1269" s="8"/>
      <c r="AM1269" s="8"/>
      <c r="AN1269" s="8"/>
      <c r="AO1269" s="8"/>
      <c r="AP1269" s="8"/>
      <c r="AQ1269" s="8"/>
      <c r="AR1269" s="8"/>
      <c r="AS1269" s="8"/>
    </row>
    <row r="1270" spans="1:45"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row>
    <row r="1271" spans="1:45"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8"/>
      <c r="AH1271" s="8"/>
      <c r="AI1271" s="8"/>
      <c r="AJ1271" s="8"/>
      <c r="AK1271" s="8"/>
      <c r="AL1271" s="8"/>
      <c r="AM1271" s="8"/>
      <c r="AN1271" s="8"/>
      <c r="AO1271" s="8"/>
      <c r="AP1271" s="8"/>
      <c r="AQ1271" s="8"/>
      <c r="AR1271" s="8"/>
      <c r="AS1271" s="8"/>
    </row>
    <row r="1272" spans="1:45"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8"/>
      <c r="AH1272" s="8"/>
      <c r="AI1272" s="8"/>
      <c r="AJ1272" s="8"/>
      <c r="AK1272" s="8"/>
      <c r="AL1272" s="8"/>
      <c r="AM1272" s="8"/>
      <c r="AN1272" s="8"/>
      <c r="AO1272" s="8"/>
      <c r="AP1272" s="8"/>
      <c r="AQ1272" s="8"/>
      <c r="AR1272" s="8"/>
      <c r="AS1272" s="8"/>
    </row>
    <row r="1273" spans="1:45"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8"/>
      <c r="AH1273" s="8"/>
      <c r="AI1273" s="8"/>
      <c r="AJ1273" s="8"/>
      <c r="AK1273" s="8"/>
      <c r="AL1273" s="8"/>
      <c r="AM1273" s="8"/>
      <c r="AN1273" s="8"/>
      <c r="AO1273" s="8"/>
      <c r="AP1273" s="8"/>
      <c r="AQ1273" s="8"/>
      <c r="AR1273" s="8"/>
      <c r="AS1273" s="8"/>
    </row>
    <row r="1274" spans="1:45"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8"/>
      <c r="AH1274" s="8"/>
      <c r="AI1274" s="8"/>
      <c r="AJ1274" s="8"/>
      <c r="AK1274" s="8"/>
      <c r="AL1274" s="8"/>
      <c r="AM1274" s="8"/>
      <c r="AN1274" s="8"/>
      <c r="AO1274" s="8"/>
      <c r="AP1274" s="8"/>
      <c r="AQ1274" s="8"/>
      <c r="AR1274" s="8"/>
      <c r="AS1274" s="8"/>
    </row>
    <row r="1275" spans="1:45"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row>
    <row r="1276" spans="1:45"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row>
    <row r="1277" spans="1:45"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8"/>
      <c r="AH1277" s="8"/>
      <c r="AI1277" s="8"/>
      <c r="AJ1277" s="8"/>
      <c r="AK1277" s="8"/>
      <c r="AL1277" s="8"/>
      <c r="AM1277" s="8"/>
      <c r="AN1277" s="8"/>
      <c r="AO1277" s="8"/>
      <c r="AP1277" s="8"/>
      <c r="AQ1277" s="8"/>
      <c r="AR1277" s="8"/>
      <c r="AS1277" s="8"/>
    </row>
    <row r="1278" spans="1:45"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row>
    <row r="1279" spans="1:45"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8"/>
      <c r="AH1279" s="8"/>
      <c r="AI1279" s="8"/>
      <c r="AJ1279" s="8"/>
      <c r="AK1279" s="8"/>
      <c r="AL1279" s="8"/>
      <c r="AM1279" s="8"/>
      <c r="AN1279" s="8"/>
      <c r="AO1279" s="8"/>
      <c r="AP1279" s="8"/>
      <c r="AQ1279" s="8"/>
      <c r="AR1279" s="8"/>
      <c r="AS1279" s="8"/>
    </row>
    <row r="1280" spans="1:45"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8"/>
      <c r="AH1280" s="8"/>
      <c r="AI1280" s="8"/>
      <c r="AJ1280" s="8"/>
      <c r="AK1280" s="8"/>
      <c r="AL1280" s="8"/>
      <c r="AM1280" s="8"/>
      <c r="AN1280" s="8"/>
      <c r="AO1280" s="8"/>
      <c r="AP1280" s="8"/>
      <c r="AQ1280" s="8"/>
      <c r="AR1280" s="8"/>
      <c r="AS1280" s="8"/>
    </row>
    <row r="1281" spans="1:45"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8"/>
      <c r="AH1281" s="8"/>
      <c r="AI1281" s="8"/>
      <c r="AJ1281" s="8"/>
      <c r="AK1281" s="8"/>
      <c r="AL1281" s="8"/>
      <c r="AM1281" s="8"/>
      <c r="AN1281" s="8"/>
      <c r="AO1281" s="8"/>
      <c r="AP1281" s="8"/>
      <c r="AQ1281" s="8"/>
      <c r="AR1281" s="8"/>
      <c r="AS1281" s="8"/>
    </row>
    <row r="1282" spans="1:45"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8"/>
      <c r="AH1282" s="8"/>
      <c r="AI1282" s="8"/>
      <c r="AJ1282" s="8"/>
      <c r="AK1282" s="8"/>
      <c r="AL1282" s="8"/>
      <c r="AM1282" s="8"/>
      <c r="AN1282" s="8"/>
      <c r="AO1282" s="8"/>
      <c r="AP1282" s="8"/>
      <c r="AQ1282" s="8"/>
      <c r="AR1282" s="8"/>
      <c r="AS1282" s="8"/>
    </row>
    <row r="1283" spans="1:45"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8"/>
      <c r="AH1283" s="8"/>
      <c r="AI1283" s="8"/>
      <c r="AJ1283" s="8"/>
      <c r="AK1283" s="8"/>
      <c r="AL1283" s="8"/>
      <c r="AM1283" s="8"/>
      <c r="AN1283" s="8"/>
      <c r="AO1283" s="8"/>
      <c r="AP1283" s="8"/>
      <c r="AQ1283" s="8"/>
      <c r="AR1283" s="8"/>
      <c r="AS1283" s="8"/>
    </row>
    <row r="1284" spans="1:45"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8"/>
      <c r="AH1284" s="8"/>
      <c r="AI1284" s="8"/>
      <c r="AJ1284" s="8"/>
      <c r="AK1284" s="8"/>
      <c r="AL1284" s="8"/>
      <c r="AM1284" s="8"/>
      <c r="AN1284" s="8"/>
      <c r="AO1284" s="8"/>
      <c r="AP1284" s="8"/>
      <c r="AQ1284" s="8"/>
      <c r="AR1284" s="8"/>
      <c r="AS1284" s="8"/>
    </row>
    <row r="1285" spans="1:45"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8"/>
      <c r="AH1285" s="8"/>
      <c r="AI1285" s="8"/>
      <c r="AJ1285" s="8"/>
      <c r="AK1285" s="8"/>
      <c r="AL1285" s="8"/>
      <c r="AM1285" s="8"/>
      <c r="AN1285" s="8"/>
      <c r="AO1285" s="8"/>
      <c r="AP1285" s="8"/>
      <c r="AQ1285" s="8"/>
      <c r="AR1285" s="8"/>
      <c r="AS1285" s="8"/>
    </row>
    <row r="1286" spans="1:45"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row>
    <row r="1287" spans="1:45"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8"/>
      <c r="AH1287" s="8"/>
      <c r="AI1287" s="8"/>
      <c r="AJ1287" s="8"/>
      <c r="AK1287" s="8"/>
      <c r="AL1287" s="8"/>
      <c r="AM1287" s="8"/>
      <c r="AN1287" s="8"/>
      <c r="AO1287" s="8"/>
      <c r="AP1287" s="8"/>
      <c r="AQ1287" s="8"/>
      <c r="AR1287" s="8"/>
      <c r="AS1287" s="8"/>
    </row>
    <row r="1288" spans="1:45"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8"/>
      <c r="AH1288" s="8"/>
      <c r="AI1288" s="8"/>
      <c r="AJ1288" s="8"/>
      <c r="AK1288" s="8"/>
      <c r="AL1288" s="8"/>
      <c r="AM1288" s="8"/>
      <c r="AN1288" s="8"/>
      <c r="AO1288" s="8"/>
      <c r="AP1288" s="8"/>
      <c r="AQ1288" s="8"/>
      <c r="AR1288" s="8"/>
      <c r="AS1288" s="8"/>
    </row>
    <row r="1289" spans="1:45"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8"/>
      <c r="AH1289" s="8"/>
      <c r="AI1289" s="8"/>
      <c r="AJ1289" s="8"/>
      <c r="AK1289" s="8"/>
      <c r="AL1289" s="8"/>
      <c r="AM1289" s="8"/>
      <c r="AN1289" s="8"/>
      <c r="AO1289" s="8"/>
      <c r="AP1289" s="8"/>
      <c r="AQ1289" s="8"/>
      <c r="AR1289" s="8"/>
      <c r="AS1289" s="8"/>
    </row>
    <row r="1290" spans="1:45"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8"/>
      <c r="AH1290" s="8"/>
      <c r="AI1290" s="8"/>
      <c r="AJ1290" s="8"/>
      <c r="AK1290" s="8"/>
      <c r="AL1290" s="8"/>
      <c r="AM1290" s="8"/>
      <c r="AN1290" s="8"/>
      <c r="AO1290" s="8"/>
      <c r="AP1290" s="8"/>
      <c r="AQ1290" s="8"/>
      <c r="AR1290" s="8"/>
      <c r="AS1290" s="8"/>
    </row>
    <row r="1291" spans="1:45"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8"/>
      <c r="AH1291" s="8"/>
      <c r="AI1291" s="8"/>
      <c r="AJ1291" s="8"/>
      <c r="AK1291" s="8"/>
      <c r="AL1291" s="8"/>
      <c r="AM1291" s="8"/>
      <c r="AN1291" s="8"/>
      <c r="AO1291" s="8"/>
      <c r="AP1291" s="8"/>
      <c r="AQ1291" s="8"/>
      <c r="AR1291" s="8"/>
      <c r="AS1291" s="8"/>
    </row>
    <row r="1292" spans="1:45"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8"/>
      <c r="AH1292" s="8"/>
      <c r="AI1292" s="8"/>
      <c r="AJ1292" s="8"/>
      <c r="AK1292" s="8"/>
      <c r="AL1292" s="8"/>
      <c r="AM1292" s="8"/>
      <c r="AN1292" s="8"/>
      <c r="AO1292" s="8"/>
      <c r="AP1292" s="8"/>
      <c r="AQ1292" s="8"/>
      <c r="AR1292" s="8"/>
      <c r="AS1292" s="8"/>
    </row>
    <row r="1293" spans="1:45"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row>
    <row r="1294" spans="1:45"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row>
    <row r="1295" spans="1:45"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row>
    <row r="1296" spans="1:45"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row>
    <row r="1297" spans="1:45"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row>
    <row r="1298" spans="1:45"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8"/>
      <c r="AH1298" s="8"/>
      <c r="AI1298" s="8"/>
      <c r="AJ1298" s="8"/>
      <c r="AK1298" s="8"/>
      <c r="AL1298" s="8"/>
      <c r="AM1298" s="8"/>
      <c r="AN1298" s="8"/>
      <c r="AO1298" s="8"/>
      <c r="AP1298" s="8"/>
      <c r="AQ1298" s="8"/>
      <c r="AR1298" s="8"/>
      <c r="AS1298" s="8"/>
    </row>
    <row r="1299" spans="1:45"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8"/>
      <c r="AH1299" s="8"/>
      <c r="AI1299" s="8"/>
      <c r="AJ1299" s="8"/>
      <c r="AK1299" s="8"/>
      <c r="AL1299" s="8"/>
      <c r="AM1299" s="8"/>
      <c r="AN1299" s="8"/>
      <c r="AO1299" s="8"/>
      <c r="AP1299" s="8"/>
      <c r="AQ1299" s="8"/>
      <c r="AR1299" s="8"/>
      <c r="AS1299" s="8"/>
    </row>
    <row r="1300" spans="1:45"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row>
    <row r="1301" spans="1:45"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8"/>
      <c r="AH1301" s="8"/>
      <c r="AI1301" s="8"/>
      <c r="AJ1301" s="8"/>
      <c r="AK1301" s="8"/>
      <c r="AL1301" s="8"/>
      <c r="AM1301" s="8"/>
      <c r="AN1301" s="8"/>
      <c r="AO1301" s="8"/>
      <c r="AP1301" s="8"/>
      <c r="AQ1301" s="8"/>
      <c r="AR1301" s="8"/>
      <c r="AS1301" s="8"/>
    </row>
    <row r="1302" spans="1:45"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row>
    <row r="1303" spans="1:45"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row>
    <row r="1304" spans="1:45"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8"/>
      <c r="AH1304" s="8"/>
      <c r="AI1304" s="8"/>
      <c r="AJ1304" s="8"/>
      <c r="AK1304" s="8"/>
      <c r="AL1304" s="8"/>
      <c r="AM1304" s="8"/>
      <c r="AN1304" s="8"/>
      <c r="AO1304" s="8"/>
      <c r="AP1304" s="8"/>
      <c r="AQ1304" s="8"/>
      <c r="AR1304" s="8"/>
      <c r="AS1304" s="8"/>
    </row>
    <row r="1305" spans="1:45"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row>
    <row r="1306" spans="1:45"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8"/>
      <c r="AH1306" s="8"/>
      <c r="AI1306" s="8"/>
      <c r="AJ1306" s="8"/>
      <c r="AK1306" s="8"/>
      <c r="AL1306" s="8"/>
      <c r="AM1306" s="8"/>
      <c r="AN1306" s="8"/>
      <c r="AO1306" s="8"/>
      <c r="AP1306" s="8"/>
      <c r="AQ1306" s="8"/>
      <c r="AR1306" s="8"/>
      <c r="AS1306" s="8"/>
    </row>
    <row r="1307" spans="1:45"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8"/>
      <c r="AH1307" s="8"/>
      <c r="AI1307" s="8"/>
      <c r="AJ1307" s="8"/>
      <c r="AK1307" s="8"/>
      <c r="AL1307" s="8"/>
      <c r="AM1307" s="8"/>
      <c r="AN1307" s="8"/>
      <c r="AO1307" s="8"/>
      <c r="AP1307" s="8"/>
      <c r="AQ1307" s="8"/>
      <c r="AR1307" s="8"/>
      <c r="AS1307" s="8"/>
    </row>
    <row r="1308" spans="1:45"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8"/>
      <c r="AH1308" s="8"/>
      <c r="AI1308" s="8"/>
      <c r="AJ1308" s="8"/>
      <c r="AK1308" s="8"/>
      <c r="AL1308" s="8"/>
      <c r="AM1308" s="8"/>
      <c r="AN1308" s="8"/>
      <c r="AO1308" s="8"/>
      <c r="AP1308" s="8"/>
      <c r="AQ1308" s="8"/>
      <c r="AR1308" s="8"/>
      <c r="AS1308" s="8"/>
    </row>
    <row r="1309" spans="1:45"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8"/>
      <c r="AH1309" s="8"/>
      <c r="AI1309" s="8"/>
      <c r="AJ1309" s="8"/>
      <c r="AK1309" s="8"/>
      <c r="AL1309" s="8"/>
      <c r="AM1309" s="8"/>
      <c r="AN1309" s="8"/>
      <c r="AO1309" s="8"/>
      <c r="AP1309" s="8"/>
      <c r="AQ1309" s="8"/>
      <c r="AR1309" s="8"/>
      <c r="AS1309" s="8"/>
    </row>
    <row r="1310" spans="1:45"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row>
    <row r="1311" spans="1:45"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8"/>
      <c r="AH1311" s="8"/>
      <c r="AI1311" s="8"/>
      <c r="AJ1311" s="8"/>
      <c r="AK1311" s="8"/>
      <c r="AL1311" s="8"/>
      <c r="AM1311" s="8"/>
      <c r="AN1311" s="8"/>
      <c r="AO1311" s="8"/>
      <c r="AP1311" s="8"/>
      <c r="AQ1311" s="8"/>
      <c r="AR1311" s="8"/>
      <c r="AS1311" s="8"/>
    </row>
    <row r="1312" spans="1:45"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8"/>
      <c r="AH1312" s="8"/>
      <c r="AI1312" s="8"/>
      <c r="AJ1312" s="8"/>
      <c r="AK1312" s="8"/>
      <c r="AL1312" s="8"/>
      <c r="AM1312" s="8"/>
      <c r="AN1312" s="8"/>
      <c r="AO1312" s="8"/>
      <c r="AP1312" s="8"/>
      <c r="AQ1312" s="8"/>
      <c r="AR1312" s="8"/>
      <c r="AS1312" s="8"/>
    </row>
    <row r="1313" spans="1:45"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8"/>
      <c r="AH1313" s="8"/>
      <c r="AI1313" s="8"/>
      <c r="AJ1313" s="8"/>
      <c r="AK1313" s="8"/>
      <c r="AL1313" s="8"/>
      <c r="AM1313" s="8"/>
      <c r="AN1313" s="8"/>
      <c r="AO1313" s="8"/>
      <c r="AP1313" s="8"/>
      <c r="AQ1313" s="8"/>
      <c r="AR1313" s="8"/>
      <c r="AS1313" s="8"/>
    </row>
    <row r="1314" spans="1:45"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8"/>
      <c r="AH1314" s="8"/>
      <c r="AI1314" s="8"/>
      <c r="AJ1314" s="8"/>
      <c r="AK1314" s="8"/>
      <c r="AL1314" s="8"/>
      <c r="AM1314" s="8"/>
      <c r="AN1314" s="8"/>
      <c r="AO1314" s="8"/>
      <c r="AP1314" s="8"/>
      <c r="AQ1314" s="8"/>
      <c r="AR1314" s="8"/>
      <c r="AS1314" s="8"/>
    </row>
    <row r="1315" spans="1:45"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8"/>
      <c r="AH1315" s="8"/>
      <c r="AI1315" s="8"/>
      <c r="AJ1315" s="8"/>
      <c r="AK1315" s="8"/>
      <c r="AL1315" s="8"/>
      <c r="AM1315" s="8"/>
      <c r="AN1315" s="8"/>
      <c r="AO1315" s="8"/>
      <c r="AP1315" s="8"/>
      <c r="AQ1315" s="8"/>
      <c r="AR1315" s="8"/>
      <c r="AS1315" s="8"/>
    </row>
    <row r="1316" spans="1:45"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8"/>
      <c r="AH1316" s="8"/>
      <c r="AI1316" s="8"/>
      <c r="AJ1316" s="8"/>
      <c r="AK1316" s="8"/>
      <c r="AL1316" s="8"/>
      <c r="AM1316" s="8"/>
      <c r="AN1316" s="8"/>
      <c r="AO1316" s="8"/>
      <c r="AP1316" s="8"/>
      <c r="AQ1316" s="8"/>
      <c r="AR1316" s="8"/>
      <c r="AS1316" s="8"/>
    </row>
    <row r="1317" spans="1:45"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row>
    <row r="1318" spans="1:45"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row>
    <row r="1319" spans="1:45"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8"/>
      <c r="AH1319" s="8"/>
      <c r="AI1319" s="8"/>
      <c r="AJ1319" s="8"/>
      <c r="AK1319" s="8"/>
      <c r="AL1319" s="8"/>
      <c r="AM1319" s="8"/>
      <c r="AN1319" s="8"/>
      <c r="AO1319" s="8"/>
      <c r="AP1319" s="8"/>
      <c r="AQ1319" s="8"/>
      <c r="AR1319" s="8"/>
      <c r="AS1319" s="8"/>
    </row>
    <row r="1320" spans="1:45"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8"/>
      <c r="AH1320" s="8"/>
      <c r="AI1320" s="8"/>
      <c r="AJ1320" s="8"/>
      <c r="AK1320" s="8"/>
      <c r="AL1320" s="8"/>
      <c r="AM1320" s="8"/>
      <c r="AN1320" s="8"/>
      <c r="AO1320" s="8"/>
      <c r="AP1320" s="8"/>
      <c r="AQ1320" s="8"/>
      <c r="AR1320" s="8"/>
      <c r="AS1320" s="8"/>
    </row>
    <row r="1321" spans="1:45"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8"/>
      <c r="AH1321" s="8"/>
      <c r="AI1321" s="8"/>
      <c r="AJ1321" s="8"/>
      <c r="AK1321" s="8"/>
      <c r="AL1321" s="8"/>
      <c r="AM1321" s="8"/>
      <c r="AN1321" s="8"/>
      <c r="AO1321" s="8"/>
      <c r="AP1321" s="8"/>
      <c r="AQ1321" s="8"/>
      <c r="AR1321" s="8"/>
      <c r="AS1321" s="8"/>
    </row>
    <row r="1322" spans="1:45"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8"/>
      <c r="AH1322" s="8"/>
      <c r="AI1322" s="8"/>
      <c r="AJ1322" s="8"/>
      <c r="AK1322" s="8"/>
      <c r="AL1322" s="8"/>
      <c r="AM1322" s="8"/>
      <c r="AN1322" s="8"/>
      <c r="AO1322" s="8"/>
      <c r="AP1322" s="8"/>
      <c r="AQ1322" s="8"/>
      <c r="AR1322" s="8"/>
      <c r="AS1322" s="8"/>
    </row>
    <row r="1323" spans="1:45"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8"/>
      <c r="AH1323" s="8"/>
      <c r="AI1323" s="8"/>
      <c r="AJ1323" s="8"/>
      <c r="AK1323" s="8"/>
      <c r="AL1323" s="8"/>
      <c r="AM1323" s="8"/>
      <c r="AN1323" s="8"/>
      <c r="AO1323" s="8"/>
      <c r="AP1323" s="8"/>
      <c r="AQ1323" s="8"/>
      <c r="AR1323" s="8"/>
      <c r="AS1323" s="8"/>
    </row>
    <row r="1324" spans="1:45"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row>
    <row r="1325" spans="1:45"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8"/>
      <c r="AH1325" s="8"/>
      <c r="AI1325" s="8"/>
      <c r="AJ1325" s="8"/>
      <c r="AK1325" s="8"/>
      <c r="AL1325" s="8"/>
      <c r="AM1325" s="8"/>
      <c r="AN1325" s="8"/>
      <c r="AO1325" s="8"/>
      <c r="AP1325" s="8"/>
      <c r="AQ1325" s="8"/>
      <c r="AR1325" s="8"/>
      <c r="AS1325" s="8"/>
    </row>
    <row r="1326" spans="1:45"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row>
    <row r="1327" spans="1:45"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row>
    <row r="1328" spans="1:45"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row>
    <row r="1329" spans="1:45"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row>
    <row r="1330" spans="1:45"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8"/>
      <c r="AH1330" s="8"/>
      <c r="AI1330" s="8"/>
      <c r="AJ1330" s="8"/>
      <c r="AK1330" s="8"/>
      <c r="AL1330" s="8"/>
      <c r="AM1330" s="8"/>
      <c r="AN1330" s="8"/>
      <c r="AO1330" s="8"/>
      <c r="AP1330" s="8"/>
      <c r="AQ1330" s="8"/>
      <c r="AR1330" s="8"/>
      <c r="AS1330" s="8"/>
    </row>
    <row r="1331" spans="1:45"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8"/>
      <c r="AH1331" s="8"/>
      <c r="AI1331" s="8"/>
      <c r="AJ1331" s="8"/>
      <c r="AK1331" s="8"/>
      <c r="AL1331" s="8"/>
      <c r="AM1331" s="8"/>
      <c r="AN1331" s="8"/>
      <c r="AO1331" s="8"/>
      <c r="AP1331" s="8"/>
      <c r="AQ1331" s="8"/>
      <c r="AR1331" s="8"/>
      <c r="AS1331" s="8"/>
    </row>
    <row r="1332" spans="1:45"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8"/>
      <c r="AH1332" s="8"/>
      <c r="AI1332" s="8"/>
      <c r="AJ1332" s="8"/>
      <c r="AK1332" s="8"/>
      <c r="AL1332" s="8"/>
      <c r="AM1332" s="8"/>
      <c r="AN1332" s="8"/>
      <c r="AO1332" s="8"/>
      <c r="AP1332" s="8"/>
      <c r="AQ1332" s="8"/>
      <c r="AR1332" s="8"/>
      <c r="AS1332" s="8"/>
    </row>
    <row r="1333" spans="1:45"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8"/>
      <c r="AH1333" s="8"/>
      <c r="AI1333" s="8"/>
      <c r="AJ1333" s="8"/>
      <c r="AK1333" s="8"/>
      <c r="AL1333" s="8"/>
      <c r="AM1333" s="8"/>
      <c r="AN1333" s="8"/>
      <c r="AO1333" s="8"/>
      <c r="AP1333" s="8"/>
      <c r="AQ1333" s="8"/>
      <c r="AR1333" s="8"/>
      <c r="AS1333" s="8"/>
    </row>
    <row r="1334" spans="1:45"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row>
    <row r="1335" spans="1:45"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8"/>
      <c r="AH1335" s="8"/>
      <c r="AI1335" s="8"/>
      <c r="AJ1335" s="8"/>
      <c r="AK1335" s="8"/>
      <c r="AL1335" s="8"/>
      <c r="AM1335" s="8"/>
      <c r="AN1335" s="8"/>
      <c r="AO1335" s="8"/>
      <c r="AP1335" s="8"/>
      <c r="AQ1335" s="8"/>
      <c r="AR1335" s="8"/>
      <c r="AS1335" s="8"/>
    </row>
    <row r="1336" spans="1:45"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8"/>
      <c r="AH1336" s="8"/>
      <c r="AI1336" s="8"/>
      <c r="AJ1336" s="8"/>
      <c r="AK1336" s="8"/>
      <c r="AL1336" s="8"/>
      <c r="AM1336" s="8"/>
      <c r="AN1336" s="8"/>
      <c r="AO1336" s="8"/>
      <c r="AP1336" s="8"/>
      <c r="AQ1336" s="8"/>
      <c r="AR1336" s="8"/>
      <c r="AS1336" s="8"/>
    </row>
    <row r="1337" spans="1:45"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8"/>
      <c r="AH1337" s="8"/>
      <c r="AI1337" s="8"/>
      <c r="AJ1337" s="8"/>
      <c r="AK1337" s="8"/>
      <c r="AL1337" s="8"/>
      <c r="AM1337" s="8"/>
      <c r="AN1337" s="8"/>
      <c r="AO1337" s="8"/>
      <c r="AP1337" s="8"/>
      <c r="AQ1337" s="8"/>
      <c r="AR1337" s="8"/>
      <c r="AS1337" s="8"/>
    </row>
    <row r="1338" spans="1:45"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8"/>
      <c r="AH1338" s="8"/>
      <c r="AI1338" s="8"/>
      <c r="AJ1338" s="8"/>
      <c r="AK1338" s="8"/>
      <c r="AL1338" s="8"/>
      <c r="AM1338" s="8"/>
      <c r="AN1338" s="8"/>
      <c r="AO1338" s="8"/>
      <c r="AP1338" s="8"/>
      <c r="AQ1338" s="8"/>
      <c r="AR1338" s="8"/>
      <c r="AS1338" s="8"/>
    </row>
    <row r="1339" spans="1:45"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8"/>
      <c r="AH1339" s="8"/>
      <c r="AI1339" s="8"/>
      <c r="AJ1339" s="8"/>
      <c r="AK1339" s="8"/>
      <c r="AL1339" s="8"/>
      <c r="AM1339" s="8"/>
      <c r="AN1339" s="8"/>
      <c r="AO1339" s="8"/>
      <c r="AP1339" s="8"/>
      <c r="AQ1339" s="8"/>
      <c r="AR1339" s="8"/>
      <c r="AS1339" s="8"/>
    </row>
    <row r="1340" spans="1:45"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8"/>
      <c r="AH1340" s="8"/>
      <c r="AI1340" s="8"/>
      <c r="AJ1340" s="8"/>
      <c r="AK1340" s="8"/>
      <c r="AL1340" s="8"/>
      <c r="AM1340" s="8"/>
      <c r="AN1340" s="8"/>
      <c r="AO1340" s="8"/>
      <c r="AP1340" s="8"/>
      <c r="AQ1340" s="8"/>
      <c r="AR1340" s="8"/>
      <c r="AS1340" s="8"/>
    </row>
    <row r="1341" spans="1:45"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8"/>
      <c r="AH1341" s="8"/>
      <c r="AI1341" s="8"/>
      <c r="AJ1341" s="8"/>
      <c r="AK1341" s="8"/>
      <c r="AL1341" s="8"/>
      <c r="AM1341" s="8"/>
      <c r="AN1341" s="8"/>
      <c r="AO1341" s="8"/>
      <c r="AP1341" s="8"/>
      <c r="AQ1341" s="8"/>
      <c r="AR1341" s="8"/>
      <c r="AS1341" s="8"/>
    </row>
    <row r="1342" spans="1:45"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row>
    <row r="1343" spans="1:45"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8"/>
      <c r="AH1343" s="8"/>
      <c r="AI1343" s="8"/>
      <c r="AJ1343" s="8"/>
      <c r="AK1343" s="8"/>
      <c r="AL1343" s="8"/>
      <c r="AM1343" s="8"/>
      <c r="AN1343" s="8"/>
      <c r="AO1343" s="8"/>
      <c r="AP1343" s="8"/>
      <c r="AQ1343" s="8"/>
      <c r="AR1343" s="8"/>
      <c r="AS1343" s="8"/>
    </row>
    <row r="1344" spans="1:45"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8"/>
      <c r="AH1344" s="8"/>
      <c r="AI1344" s="8"/>
      <c r="AJ1344" s="8"/>
      <c r="AK1344" s="8"/>
      <c r="AL1344" s="8"/>
      <c r="AM1344" s="8"/>
      <c r="AN1344" s="8"/>
      <c r="AO1344" s="8"/>
      <c r="AP1344" s="8"/>
      <c r="AQ1344" s="8"/>
      <c r="AR1344" s="8"/>
      <c r="AS1344" s="8"/>
    </row>
    <row r="1345" spans="1:45"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8"/>
      <c r="AH1345" s="8"/>
      <c r="AI1345" s="8"/>
      <c r="AJ1345" s="8"/>
      <c r="AK1345" s="8"/>
      <c r="AL1345" s="8"/>
      <c r="AM1345" s="8"/>
      <c r="AN1345" s="8"/>
      <c r="AO1345" s="8"/>
      <c r="AP1345" s="8"/>
      <c r="AQ1345" s="8"/>
      <c r="AR1345" s="8"/>
      <c r="AS1345" s="8"/>
    </row>
    <row r="1346" spans="1:45"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8"/>
      <c r="AH1346" s="8"/>
      <c r="AI1346" s="8"/>
      <c r="AJ1346" s="8"/>
      <c r="AK1346" s="8"/>
      <c r="AL1346" s="8"/>
      <c r="AM1346" s="8"/>
      <c r="AN1346" s="8"/>
      <c r="AO1346" s="8"/>
      <c r="AP1346" s="8"/>
      <c r="AQ1346" s="8"/>
      <c r="AR1346" s="8"/>
      <c r="AS1346" s="8"/>
    </row>
    <row r="1347" spans="1:45"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row>
    <row r="1348" spans="1:45"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8"/>
      <c r="AH1348" s="8"/>
      <c r="AI1348" s="8"/>
      <c r="AJ1348" s="8"/>
      <c r="AK1348" s="8"/>
      <c r="AL1348" s="8"/>
      <c r="AM1348" s="8"/>
      <c r="AN1348" s="8"/>
      <c r="AO1348" s="8"/>
      <c r="AP1348" s="8"/>
      <c r="AQ1348" s="8"/>
      <c r="AR1348" s="8"/>
      <c r="AS1348" s="8"/>
    </row>
    <row r="1349" spans="1:45"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8"/>
      <c r="AH1349" s="8"/>
      <c r="AI1349" s="8"/>
      <c r="AJ1349" s="8"/>
      <c r="AK1349" s="8"/>
      <c r="AL1349" s="8"/>
      <c r="AM1349" s="8"/>
      <c r="AN1349" s="8"/>
      <c r="AO1349" s="8"/>
      <c r="AP1349" s="8"/>
      <c r="AQ1349" s="8"/>
      <c r="AR1349" s="8"/>
      <c r="AS1349" s="8"/>
    </row>
    <row r="1350" spans="1:45"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row>
    <row r="1351" spans="1:45"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8"/>
      <c r="AH1351" s="8"/>
      <c r="AI1351" s="8"/>
      <c r="AJ1351" s="8"/>
      <c r="AK1351" s="8"/>
      <c r="AL1351" s="8"/>
      <c r="AM1351" s="8"/>
      <c r="AN1351" s="8"/>
      <c r="AO1351" s="8"/>
      <c r="AP1351" s="8"/>
      <c r="AQ1351" s="8"/>
      <c r="AR1351" s="8"/>
      <c r="AS1351" s="8"/>
    </row>
    <row r="1352" spans="1:45"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8"/>
      <c r="AH1352" s="8"/>
      <c r="AI1352" s="8"/>
      <c r="AJ1352" s="8"/>
      <c r="AK1352" s="8"/>
      <c r="AL1352" s="8"/>
      <c r="AM1352" s="8"/>
      <c r="AN1352" s="8"/>
      <c r="AO1352" s="8"/>
      <c r="AP1352" s="8"/>
      <c r="AQ1352" s="8"/>
      <c r="AR1352" s="8"/>
      <c r="AS1352" s="8"/>
    </row>
    <row r="1353" spans="1:45"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8"/>
      <c r="AH1353" s="8"/>
      <c r="AI1353" s="8"/>
      <c r="AJ1353" s="8"/>
      <c r="AK1353" s="8"/>
      <c r="AL1353" s="8"/>
      <c r="AM1353" s="8"/>
      <c r="AN1353" s="8"/>
      <c r="AO1353" s="8"/>
      <c r="AP1353" s="8"/>
      <c r="AQ1353" s="8"/>
      <c r="AR1353" s="8"/>
      <c r="AS1353" s="8"/>
    </row>
    <row r="1354" spans="1:45"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8"/>
      <c r="AH1354" s="8"/>
      <c r="AI1354" s="8"/>
      <c r="AJ1354" s="8"/>
      <c r="AK1354" s="8"/>
      <c r="AL1354" s="8"/>
      <c r="AM1354" s="8"/>
      <c r="AN1354" s="8"/>
      <c r="AO1354" s="8"/>
      <c r="AP1354" s="8"/>
      <c r="AQ1354" s="8"/>
      <c r="AR1354" s="8"/>
      <c r="AS1354" s="8"/>
    </row>
    <row r="1355" spans="1:45"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8"/>
      <c r="AH1355" s="8"/>
      <c r="AI1355" s="8"/>
      <c r="AJ1355" s="8"/>
      <c r="AK1355" s="8"/>
      <c r="AL1355" s="8"/>
      <c r="AM1355" s="8"/>
      <c r="AN1355" s="8"/>
      <c r="AO1355" s="8"/>
      <c r="AP1355" s="8"/>
      <c r="AQ1355" s="8"/>
      <c r="AR1355" s="8"/>
      <c r="AS1355" s="8"/>
    </row>
    <row r="1356" spans="1:45"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8"/>
      <c r="AH1356" s="8"/>
      <c r="AI1356" s="8"/>
      <c r="AJ1356" s="8"/>
      <c r="AK1356" s="8"/>
      <c r="AL1356" s="8"/>
      <c r="AM1356" s="8"/>
      <c r="AN1356" s="8"/>
      <c r="AO1356" s="8"/>
      <c r="AP1356" s="8"/>
      <c r="AQ1356" s="8"/>
      <c r="AR1356" s="8"/>
      <c r="AS1356" s="8"/>
    </row>
    <row r="1357" spans="1:45"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8"/>
      <c r="AH1357" s="8"/>
      <c r="AI1357" s="8"/>
      <c r="AJ1357" s="8"/>
      <c r="AK1357" s="8"/>
      <c r="AL1357" s="8"/>
      <c r="AM1357" s="8"/>
      <c r="AN1357" s="8"/>
      <c r="AO1357" s="8"/>
      <c r="AP1357" s="8"/>
      <c r="AQ1357" s="8"/>
      <c r="AR1357" s="8"/>
      <c r="AS1357" s="8"/>
    </row>
    <row r="1358" spans="1:45"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row>
    <row r="1359" spans="1:45"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8"/>
      <c r="AH1359" s="8"/>
      <c r="AI1359" s="8"/>
      <c r="AJ1359" s="8"/>
      <c r="AK1359" s="8"/>
      <c r="AL1359" s="8"/>
      <c r="AM1359" s="8"/>
      <c r="AN1359" s="8"/>
      <c r="AO1359" s="8"/>
      <c r="AP1359" s="8"/>
      <c r="AQ1359" s="8"/>
      <c r="AR1359" s="8"/>
      <c r="AS1359" s="8"/>
    </row>
    <row r="1360" spans="1:45"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8"/>
      <c r="AH1360" s="8"/>
      <c r="AI1360" s="8"/>
      <c r="AJ1360" s="8"/>
      <c r="AK1360" s="8"/>
      <c r="AL1360" s="8"/>
      <c r="AM1360" s="8"/>
      <c r="AN1360" s="8"/>
      <c r="AO1360" s="8"/>
      <c r="AP1360" s="8"/>
      <c r="AQ1360" s="8"/>
      <c r="AR1360" s="8"/>
      <c r="AS1360" s="8"/>
    </row>
    <row r="1361" spans="1:45"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8"/>
      <c r="AH1361" s="8"/>
      <c r="AI1361" s="8"/>
      <c r="AJ1361" s="8"/>
      <c r="AK1361" s="8"/>
      <c r="AL1361" s="8"/>
      <c r="AM1361" s="8"/>
      <c r="AN1361" s="8"/>
      <c r="AO1361" s="8"/>
      <c r="AP1361" s="8"/>
      <c r="AQ1361" s="8"/>
      <c r="AR1361" s="8"/>
      <c r="AS1361" s="8"/>
    </row>
    <row r="1362" spans="1:45"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row>
    <row r="1363" spans="1:45"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8"/>
      <c r="AH1363" s="8"/>
      <c r="AI1363" s="8"/>
      <c r="AJ1363" s="8"/>
      <c r="AK1363" s="8"/>
      <c r="AL1363" s="8"/>
      <c r="AM1363" s="8"/>
      <c r="AN1363" s="8"/>
      <c r="AO1363" s="8"/>
      <c r="AP1363" s="8"/>
      <c r="AQ1363" s="8"/>
      <c r="AR1363" s="8"/>
      <c r="AS1363" s="8"/>
    </row>
    <row r="1364" spans="1:45"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8"/>
      <c r="AH1364" s="8"/>
      <c r="AI1364" s="8"/>
      <c r="AJ1364" s="8"/>
      <c r="AK1364" s="8"/>
      <c r="AL1364" s="8"/>
      <c r="AM1364" s="8"/>
      <c r="AN1364" s="8"/>
      <c r="AO1364" s="8"/>
      <c r="AP1364" s="8"/>
      <c r="AQ1364" s="8"/>
      <c r="AR1364" s="8"/>
      <c r="AS1364" s="8"/>
    </row>
    <row r="1365" spans="1:45"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8"/>
      <c r="AH1365" s="8"/>
      <c r="AI1365" s="8"/>
      <c r="AJ1365" s="8"/>
      <c r="AK1365" s="8"/>
      <c r="AL1365" s="8"/>
      <c r="AM1365" s="8"/>
      <c r="AN1365" s="8"/>
      <c r="AO1365" s="8"/>
      <c r="AP1365" s="8"/>
      <c r="AQ1365" s="8"/>
      <c r="AR1365" s="8"/>
      <c r="AS1365" s="8"/>
    </row>
    <row r="1366" spans="1:45"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row>
    <row r="1367" spans="1:45"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8"/>
      <c r="AH1367" s="8"/>
      <c r="AI1367" s="8"/>
      <c r="AJ1367" s="8"/>
      <c r="AK1367" s="8"/>
      <c r="AL1367" s="8"/>
      <c r="AM1367" s="8"/>
      <c r="AN1367" s="8"/>
      <c r="AO1367" s="8"/>
      <c r="AP1367" s="8"/>
      <c r="AQ1367" s="8"/>
      <c r="AR1367" s="8"/>
      <c r="AS1367" s="8"/>
    </row>
    <row r="1368" spans="1:45"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8"/>
      <c r="AH1368" s="8"/>
      <c r="AI1368" s="8"/>
      <c r="AJ1368" s="8"/>
      <c r="AK1368" s="8"/>
      <c r="AL1368" s="8"/>
      <c r="AM1368" s="8"/>
      <c r="AN1368" s="8"/>
      <c r="AO1368" s="8"/>
      <c r="AP1368" s="8"/>
      <c r="AQ1368" s="8"/>
      <c r="AR1368" s="8"/>
      <c r="AS1368" s="8"/>
    </row>
    <row r="1369" spans="1:45"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8"/>
      <c r="AH1369" s="8"/>
      <c r="AI1369" s="8"/>
      <c r="AJ1369" s="8"/>
      <c r="AK1369" s="8"/>
      <c r="AL1369" s="8"/>
      <c r="AM1369" s="8"/>
      <c r="AN1369" s="8"/>
      <c r="AO1369" s="8"/>
      <c r="AP1369" s="8"/>
      <c r="AQ1369" s="8"/>
      <c r="AR1369" s="8"/>
      <c r="AS1369" s="8"/>
    </row>
    <row r="1370" spans="1:45"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8"/>
      <c r="AH1370" s="8"/>
      <c r="AI1370" s="8"/>
      <c r="AJ1370" s="8"/>
      <c r="AK1370" s="8"/>
      <c r="AL1370" s="8"/>
      <c r="AM1370" s="8"/>
      <c r="AN1370" s="8"/>
      <c r="AO1370" s="8"/>
      <c r="AP1370" s="8"/>
      <c r="AQ1370" s="8"/>
      <c r="AR1370" s="8"/>
      <c r="AS1370" s="8"/>
    </row>
    <row r="1371" spans="1:45"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8"/>
      <c r="AH1371" s="8"/>
      <c r="AI1371" s="8"/>
      <c r="AJ1371" s="8"/>
      <c r="AK1371" s="8"/>
      <c r="AL1371" s="8"/>
      <c r="AM1371" s="8"/>
      <c r="AN1371" s="8"/>
      <c r="AO1371" s="8"/>
      <c r="AP1371" s="8"/>
      <c r="AQ1371" s="8"/>
      <c r="AR1371" s="8"/>
      <c r="AS1371" s="8"/>
    </row>
    <row r="1372" spans="1:45"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8"/>
      <c r="AH1372" s="8"/>
      <c r="AI1372" s="8"/>
      <c r="AJ1372" s="8"/>
      <c r="AK1372" s="8"/>
      <c r="AL1372" s="8"/>
      <c r="AM1372" s="8"/>
      <c r="AN1372" s="8"/>
      <c r="AO1372" s="8"/>
      <c r="AP1372" s="8"/>
      <c r="AQ1372" s="8"/>
      <c r="AR1372" s="8"/>
      <c r="AS1372" s="8"/>
    </row>
    <row r="1373" spans="1:45"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row>
    <row r="1374" spans="1:45"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row>
    <row r="1375" spans="1:45"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8"/>
      <c r="AH1375" s="8"/>
      <c r="AI1375" s="8"/>
      <c r="AJ1375" s="8"/>
      <c r="AK1375" s="8"/>
      <c r="AL1375" s="8"/>
      <c r="AM1375" s="8"/>
      <c r="AN1375" s="8"/>
      <c r="AO1375" s="8"/>
      <c r="AP1375" s="8"/>
      <c r="AQ1375" s="8"/>
      <c r="AR1375" s="8"/>
      <c r="AS1375" s="8"/>
    </row>
    <row r="1376" spans="1:45"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row>
    <row r="1377" spans="1:45"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8"/>
      <c r="AH1377" s="8"/>
      <c r="AI1377" s="8"/>
      <c r="AJ1377" s="8"/>
      <c r="AK1377" s="8"/>
      <c r="AL1377" s="8"/>
      <c r="AM1377" s="8"/>
      <c r="AN1377" s="8"/>
      <c r="AO1377" s="8"/>
      <c r="AP1377" s="8"/>
      <c r="AQ1377" s="8"/>
      <c r="AR1377" s="8"/>
      <c r="AS1377" s="8"/>
    </row>
    <row r="1378" spans="1:45"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8"/>
      <c r="AH1378" s="8"/>
      <c r="AI1378" s="8"/>
      <c r="AJ1378" s="8"/>
      <c r="AK1378" s="8"/>
      <c r="AL1378" s="8"/>
      <c r="AM1378" s="8"/>
      <c r="AN1378" s="8"/>
      <c r="AO1378" s="8"/>
      <c r="AP1378" s="8"/>
      <c r="AQ1378" s="8"/>
      <c r="AR1378" s="8"/>
      <c r="AS1378" s="8"/>
    </row>
    <row r="1379" spans="1:45"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8"/>
      <c r="AH1379" s="8"/>
      <c r="AI1379" s="8"/>
      <c r="AJ1379" s="8"/>
      <c r="AK1379" s="8"/>
      <c r="AL1379" s="8"/>
      <c r="AM1379" s="8"/>
      <c r="AN1379" s="8"/>
      <c r="AO1379" s="8"/>
      <c r="AP1379" s="8"/>
      <c r="AQ1379" s="8"/>
      <c r="AR1379" s="8"/>
      <c r="AS1379" s="8"/>
    </row>
    <row r="1380" spans="1:45"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8"/>
      <c r="AH1380" s="8"/>
      <c r="AI1380" s="8"/>
      <c r="AJ1380" s="8"/>
      <c r="AK1380" s="8"/>
      <c r="AL1380" s="8"/>
      <c r="AM1380" s="8"/>
      <c r="AN1380" s="8"/>
      <c r="AO1380" s="8"/>
      <c r="AP1380" s="8"/>
      <c r="AQ1380" s="8"/>
      <c r="AR1380" s="8"/>
      <c r="AS1380" s="8"/>
    </row>
    <row r="1381" spans="1:45"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8"/>
      <c r="AH1381" s="8"/>
      <c r="AI1381" s="8"/>
      <c r="AJ1381" s="8"/>
      <c r="AK1381" s="8"/>
      <c r="AL1381" s="8"/>
      <c r="AM1381" s="8"/>
      <c r="AN1381" s="8"/>
      <c r="AO1381" s="8"/>
      <c r="AP1381" s="8"/>
      <c r="AQ1381" s="8"/>
      <c r="AR1381" s="8"/>
      <c r="AS1381" s="8"/>
    </row>
    <row r="1382" spans="1:45"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row>
    <row r="1383" spans="1:45"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row>
    <row r="1384" spans="1:45"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8"/>
      <c r="AH1384" s="8"/>
      <c r="AI1384" s="8"/>
      <c r="AJ1384" s="8"/>
      <c r="AK1384" s="8"/>
      <c r="AL1384" s="8"/>
      <c r="AM1384" s="8"/>
      <c r="AN1384" s="8"/>
      <c r="AO1384" s="8"/>
      <c r="AP1384" s="8"/>
      <c r="AQ1384" s="8"/>
      <c r="AR1384" s="8"/>
      <c r="AS1384" s="8"/>
    </row>
    <row r="1385" spans="1:45"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row>
    <row r="1386" spans="1:45"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8"/>
      <c r="AH1386" s="8"/>
      <c r="AI1386" s="8"/>
      <c r="AJ1386" s="8"/>
      <c r="AK1386" s="8"/>
      <c r="AL1386" s="8"/>
      <c r="AM1386" s="8"/>
      <c r="AN1386" s="8"/>
      <c r="AO1386" s="8"/>
      <c r="AP1386" s="8"/>
      <c r="AQ1386" s="8"/>
      <c r="AR1386" s="8"/>
      <c r="AS1386" s="8"/>
    </row>
    <row r="1387" spans="1:45"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8"/>
      <c r="AH1387" s="8"/>
      <c r="AI1387" s="8"/>
      <c r="AJ1387" s="8"/>
      <c r="AK1387" s="8"/>
      <c r="AL1387" s="8"/>
      <c r="AM1387" s="8"/>
      <c r="AN1387" s="8"/>
      <c r="AO1387" s="8"/>
      <c r="AP1387" s="8"/>
      <c r="AQ1387" s="8"/>
      <c r="AR1387" s="8"/>
      <c r="AS1387" s="8"/>
    </row>
    <row r="1388" spans="1:45"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8"/>
      <c r="AH1388" s="8"/>
      <c r="AI1388" s="8"/>
      <c r="AJ1388" s="8"/>
      <c r="AK1388" s="8"/>
      <c r="AL1388" s="8"/>
      <c r="AM1388" s="8"/>
      <c r="AN1388" s="8"/>
      <c r="AO1388" s="8"/>
      <c r="AP1388" s="8"/>
      <c r="AQ1388" s="8"/>
      <c r="AR1388" s="8"/>
      <c r="AS1388" s="8"/>
    </row>
    <row r="1389" spans="1:45"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8"/>
      <c r="AH1389" s="8"/>
      <c r="AI1389" s="8"/>
      <c r="AJ1389" s="8"/>
      <c r="AK1389" s="8"/>
      <c r="AL1389" s="8"/>
      <c r="AM1389" s="8"/>
      <c r="AN1389" s="8"/>
      <c r="AO1389" s="8"/>
      <c r="AP1389" s="8"/>
      <c r="AQ1389" s="8"/>
      <c r="AR1389" s="8"/>
      <c r="AS1389" s="8"/>
    </row>
    <row r="1390" spans="1:45"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row>
    <row r="1391" spans="1:45"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8"/>
      <c r="AH1391" s="8"/>
      <c r="AI1391" s="8"/>
      <c r="AJ1391" s="8"/>
      <c r="AK1391" s="8"/>
      <c r="AL1391" s="8"/>
      <c r="AM1391" s="8"/>
      <c r="AN1391" s="8"/>
      <c r="AO1391" s="8"/>
      <c r="AP1391" s="8"/>
      <c r="AQ1391" s="8"/>
      <c r="AR1391" s="8"/>
      <c r="AS1391" s="8"/>
    </row>
    <row r="1392" spans="1:45"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8"/>
      <c r="AH1392" s="8"/>
      <c r="AI1392" s="8"/>
      <c r="AJ1392" s="8"/>
      <c r="AK1392" s="8"/>
      <c r="AL1392" s="8"/>
      <c r="AM1392" s="8"/>
      <c r="AN1392" s="8"/>
      <c r="AO1392" s="8"/>
      <c r="AP1392" s="8"/>
      <c r="AQ1392" s="8"/>
      <c r="AR1392" s="8"/>
      <c r="AS1392" s="8"/>
    </row>
    <row r="1393" spans="1:45"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8"/>
      <c r="AH1393" s="8"/>
      <c r="AI1393" s="8"/>
      <c r="AJ1393" s="8"/>
      <c r="AK1393" s="8"/>
      <c r="AL1393" s="8"/>
      <c r="AM1393" s="8"/>
      <c r="AN1393" s="8"/>
      <c r="AO1393" s="8"/>
      <c r="AP1393" s="8"/>
      <c r="AQ1393" s="8"/>
      <c r="AR1393" s="8"/>
      <c r="AS1393" s="8"/>
    </row>
    <row r="1394" spans="1:45"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8"/>
      <c r="AH1394" s="8"/>
      <c r="AI1394" s="8"/>
      <c r="AJ1394" s="8"/>
      <c r="AK1394" s="8"/>
      <c r="AL1394" s="8"/>
      <c r="AM1394" s="8"/>
      <c r="AN1394" s="8"/>
      <c r="AO1394" s="8"/>
      <c r="AP1394" s="8"/>
      <c r="AQ1394" s="8"/>
      <c r="AR1394" s="8"/>
      <c r="AS1394" s="8"/>
    </row>
    <row r="1395" spans="1:45"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8"/>
      <c r="AH1395" s="8"/>
      <c r="AI1395" s="8"/>
      <c r="AJ1395" s="8"/>
      <c r="AK1395" s="8"/>
      <c r="AL1395" s="8"/>
      <c r="AM1395" s="8"/>
      <c r="AN1395" s="8"/>
      <c r="AO1395" s="8"/>
      <c r="AP1395" s="8"/>
      <c r="AQ1395" s="8"/>
      <c r="AR1395" s="8"/>
      <c r="AS1395" s="8"/>
    </row>
    <row r="1396" spans="1:45"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8"/>
      <c r="AH1396" s="8"/>
      <c r="AI1396" s="8"/>
      <c r="AJ1396" s="8"/>
      <c r="AK1396" s="8"/>
      <c r="AL1396" s="8"/>
      <c r="AM1396" s="8"/>
      <c r="AN1396" s="8"/>
      <c r="AO1396" s="8"/>
      <c r="AP1396" s="8"/>
      <c r="AQ1396" s="8"/>
      <c r="AR1396" s="8"/>
      <c r="AS1396" s="8"/>
    </row>
    <row r="1397" spans="1:45"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8"/>
      <c r="AH1397" s="8"/>
      <c r="AI1397" s="8"/>
      <c r="AJ1397" s="8"/>
      <c r="AK1397" s="8"/>
      <c r="AL1397" s="8"/>
      <c r="AM1397" s="8"/>
      <c r="AN1397" s="8"/>
      <c r="AO1397" s="8"/>
      <c r="AP1397" s="8"/>
      <c r="AQ1397" s="8"/>
      <c r="AR1397" s="8"/>
      <c r="AS1397" s="8"/>
    </row>
    <row r="1398" spans="1:45"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row>
    <row r="1399" spans="1:45"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8"/>
      <c r="AH1399" s="8"/>
      <c r="AI1399" s="8"/>
      <c r="AJ1399" s="8"/>
      <c r="AK1399" s="8"/>
      <c r="AL1399" s="8"/>
      <c r="AM1399" s="8"/>
      <c r="AN1399" s="8"/>
      <c r="AO1399" s="8"/>
      <c r="AP1399" s="8"/>
      <c r="AQ1399" s="8"/>
      <c r="AR1399" s="8"/>
      <c r="AS1399" s="8"/>
    </row>
    <row r="1400" spans="1:45"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8"/>
      <c r="AH1400" s="8"/>
      <c r="AI1400" s="8"/>
      <c r="AJ1400" s="8"/>
      <c r="AK1400" s="8"/>
      <c r="AL1400" s="8"/>
      <c r="AM1400" s="8"/>
      <c r="AN1400" s="8"/>
      <c r="AO1400" s="8"/>
      <c r="AP1400" s="8"/>
      <c r="AQ1400" s="8"/>
      <c r="AR1400" s="8"/>
      <c r="AS1400" s="8"/>
    </row>
    <row r="1401" spans="1:45"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8"/>
      <c r="AH1401" s="8"/>
      <c r="AI1401" s="8"/>
      <c r="AJ1401" s="8"/>
      <c r="AK1401" s="8"/>
      <c r="AL1401" s="8"/>
      <c r="AM1401" s="8"/>
      <c r="AN1401" s="8"/>
      <c r="AO1401" s="8"/>
      <c r="AP1401" s="8"/>
      <c r="AQ1401" s="8"/>
      <c r="AR1401" s="8"/>
      <c r="AS1401" s="8"/>
    </row>
    <row r="1402" spans="1:45"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8"/>
      <c r="AH1402" s="8"/>
      <c r="AI1402" s="8"/>
      <c r="AJ1402" s="8"/>
      <c r="AK1402" s="8"/>
      <c r="AL1402" s="8"/>
      <c r="AM1402" s="8"/>
      <c r="AN1402" s="8"/>
      <c r="AO1402" s="8"/>
      <c r="AP1402" s="8"/>
      <c r="AQ1402" s="8"/>
      <c r="AR1402" s="8"/>
      <c r="AS1402" s="8"/>
    </row>
    <row r="1403" spans="1:45"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8"/>
      <c r="AH1403" s="8"/>
      <c r="AI1403" s="8"/>
      <c r="AJ1403" s="8"/>
      <c r="AK1403" s="8"/>
      <c r="AL1403" s="8"/>
      <c r="AM1403" s="8"/>
      <c r="AN1403" s="8"/>
      <c r="AO1403" s="8"/>
      <c r="AP1403" s="8"/>
      <c r="AQ1403" s="8"/>
      <c r="AR1403" s="8"/>
      <c r="AS1403" s="8"/>
    </row>
    <row r="1404" spans="1:45"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8"/>
      <c r="AH1404" s="8"/>
      <c r="AI1404" s="8"/>
      <c r="AJ1404" s="8"/>
      <c r="AK1404" s="8"/>
      <c r="AL1404" s="8"/>
      <c r="AM1404" s="8"/>
      <c r="AN1404" s="8"/>
      <c r="AO1404" s="8"/>
      <c r="AP1404" s="8"/>
      <c r="AQ1404" s="8"/>
      <c r="AR1404" s="8"/>
      <c r="AS1404" s="8"/>
    </row>
    <row r="1405" spans="1:45"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8"/>
      <c r="AH1405" s="8"/>
      <c r="AI1405" s="8"/>
      <c r="AJ1405" s="8"/>
      <c r="AK1405" s="8"/>
      <c r="AL1405" s="8"/>
      <c r="AM1405" s="8"/>
      <c r="AN1405" s="8"/>
      <c r="AO1405" s="8"/>
      <c r="AP1405" s="8"/>
      <c r="AQ1405" s="8"/>
      <c r="AR1405" s="8"/>
      <c r="AS1405" s="8"/>
    </row>
    <row r="1406" spans="1:45"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row>
    <row r="1407" spans="1:45"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8"/>
      <c r="AH1407" s="8"/>
      <c r="AI1407" s="8"/>
      <c r="AJ1407" s="8"/>
      <c r="AK1407" s="8"/>
      <c r="AL1407" s="8"/>
      <c r="AM1407" s="8"/>
      <c r="AN1407" s="8"/>
      <c r="AO1407" s="8"/>
      <c r="AP1407" s="8"/>
      <c r="AQ1407" s="8"/>
      <c r="AR1407" s="8"/>
      <c r="AS1407" s="8"/>
    </row>
    <row r="1408" spans="1:45"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8"/>
      <c r="AH1408" s="8"/>
      <c r="AI1408" s="8"/>
      <c r="AJ1408" s="8"/>
      <c r="AK1408" s="8"/>
      <c r="AL1408" s="8"/>
      <c r="AM1408" s="8"/>
      <c r="AN1408" s="8"/>
      <c r="AO1408" s="8"/>
      <c r="AP1408" s="8"/>
      <c r="AQ1408" s="8"/>
      <c r="AR1408" s="8"/>
      <c r="AS1408" s="8"/>
    </row>
    <row r="1409" spans="1:45"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8"/>
      <c r="AH1409" s="8"/>
      <c r="AI1409" s="8"/>
      <c r="AJ1409" s="8"/>
      <c r="AK1409" s="8"/>
      <c r="AL1409" s="8"/>
      <c r="AM1409" s="8"/>
      <c r="AN1409" s="8"/>
      <c r="AO1409" s="8"/>
      <c r="AP1409" s="8"/>
      <c r="AQ1409" s="8"/>
      <c r="AR1409" s="8"/>
      <c r="AS1409" s="8"/>
    </row>
    <row r="1410" spans="1:45"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8"/>
      <c r="AH1410" s="8"/>
      <c r="AI1410" s="8"/>
      <c r="AJ1410" s="8"/>
      <c r="AK1410" s="8"/>
      <c r="AL1410" s="8"/>
      <c r="AM1410" s="8"/>
      <c r="AN1410" s="8"/>
      <c r="AO1410" s="8"/>
      <c r="AP1410" s="8"/>
      <c r="AQ1410" s="8"/>
      <c r="AR1410" s="8"/>
      <c r="AS1410" s="8"/>
    </row>
    <row r="1411" spans="1:45"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8"/>
      <c r="AH1411" s="8"/>
      <c r="AI1411" s="8"/>
      <c r="AJ1411" s="8"/>
      <c r="AK1411" s="8"/>
      <c r="AL1411" s="8"/>
      <c r="AM1411" s="8"/>
      <c r="AN1411" s="8"/>
      <c r="AO1411" s="8"/>
      <c r="AP1411" s="8"/>
      <c r="AQ1411" s="8"/>
      <c r="AR1411" s="8"/>
      <c r="AS1411" s="8"/>
    </row>
    <row r="1412" spans="1:45"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8"/>
      <c r="AH1412" s="8"/>
      <c r="AI1412" s="8"/>
      <c r="AJ1412" s="8"/>
      <c r="AK1412" s="8"/>
      <c r="AL1412" s="8"/>
      <c r="AM1412" s="8"/>
      <c r="AN1412" s="8"/>
      <c r="AO1412" s="8"/>
      <c r="AP1412" s="8"/>
      <c r="AQ1412" s="8"/>
      <c r="AR1412" s="8"/>
      <c r="AS1412" s="8"/>
    </row>
    <row r="1413" spans="1:45"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8"/>
      <c r="AH1413" s="8"/>
      <c r="AI1413" s="8"/>
      <c r="AJ1413" s="8"/>
      <c r="AK1413" s="8"/>
      <c r="AL1413" s="8"/>
      <c r="AM1413" s="8"/>
      <c r="AN1413" s="8"/>
      <c r="AO1413" s="8"/>
      <c r="AP1413" s="8"/>
      <c r="AQ1413" s="8"/>
      <c r="AR1413" s="8"/>
      <c r="AS1413" s="8"/>
    </row>
    <row r="1414" spans="1:45"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row>
    <row r="1415" spans="1:45"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8"/>
      <c r="AH1415" s="8"/>
      <c r="AI1415" s="8"/>
      <c r="AJ1415" s="8"/>
      <c r="AK1415" s="8"/>
      <c r="AL1415" s="8"/>
      <c r="AM1415" s="8"/>
      <c r="AN1415" s="8"/>
      <c r="AO1415" s="8"/>
      <c r="AP1415" s="8"/>
      <c r="AQ1415" s="8"/>
      <c r="AR1415" s="8"/>
      <c r="AS1415" s="8"/>
    </row>
    <row r="1416" spans="1:45"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8"/>
      <c r="AH1416" s="8"/>
      <c r="AI1416" s="8"/>
      <c r="AJ1416" s="8"/>
      <c r="AK1416" s="8"/>
      <c r="AL1416" s="8"/>
      <c r="AM1416" s="8"/>
      <c r="AN1416" s="8"/>
      <c r="AO1416" s="8"/>
      <c r="AP1416" s="8"/>
      <c r="AQ1416" s="8"/>
      <c r="AR1416" s="8"/>
      <c r="AS1416" s="8"/>
    </row>
    <row r="1417" spans="1:45"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8"/>
      <c r="AH1417" s="8"/>
      <c r="AI1417" s="8"/>
      <c r="AJ1417" s="8"/>
      <c r="AK1417" s="8"/>
      <c r="AL1417" s="8"/>
      <c r="AM1417" s="8"/>
      <c r="AN1417" s="8"/>
      <c r="AO1417" s="8"/>
      <c r="AP1417" s="8"/>
      <c r="AQ1417" s="8"/>
      <c r="AR1417" s="8"/>
      <c r="AS1417" s="8"/>
    </row>
    <row r="1418" spans="1:45"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8"/>
      <c r="AH1418" s="8"/>
      <c r="AI1418" s="8"/>
      <c r="AJ1418" s="8"/>
      <c r="AK1418" s="8"/>
      <c r="AL1418" s="8"/>
      <c r="AM1418" s="8"/>
      <c r="AN1418" s="8"/>
      <c r="AO1418" s="8"/>
      <c r="AP1418" s="8"/>
      <c r="AQ1418" s="8"/>
      <c r="AR1418" s="8"/>
      <c r="AS1418" s="8"/>
    </row>
    <row r="1419" spans="1:45"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8"/>
      <c r="AH1419" s="8"/>
      <c r="AI1419" s="8"/>
      <c r="AJ1419" s="8"/>
      <c r="AK1419" s="8"/>
      <c r="AL1419" s="8"/>
      <c r="AM1419" s="8"/>
      <c r="AN1419" s="8"/>
      <c r="AO1419" s="8"/>
      <c r="AP1419" s="8"/>
      <c r="AQ1419" s="8"/>
      <c r="AR1419" s="8"/>
      <c r="AS1419" s="8"/>
    </row>
    <row r="1420" spans="1:45"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8"/>
      <c r="AH1420" s="8"/>
      <c r="AI1420" s="8"/>
      <c r="AJ1420" s="8"/>
      <c r="AK1420" s="8"/>
      <c r="AL1420" s="8"/>
      <c r="AM1420" s="8"/>
      <c r="AN1420" s="8"/>
      <c r="AO1420" s="8"/>
      <c r="AP1420" s="8"/>
      <c r="AQ1420" s="8"/>
      <c r="AR1420" s="8"/>
      <c r="AS1420" s="8"/>
    </row>
    <row r="1421" spans="1:45"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8"/>
      <c r="AH1421" s="8"/>
      <c r="AI1421" s="8"/>
      <c r="AJ1421" s="8"/>
      <c r="AK1421" s="8"/>
      <c r="AL1421" s="8"/>
      <c r="AM1421" s="8"/>
      <c r="AN1421" s="8"/>
      <c r="AO1421" s="8"/>
      <c r="AP1421" s="8"/>
      <c r="AQ1421" s="8"/>
      <c r="AR1421" s="8"/>
      <c r="AS1421" s="8"/>
    </row>
    <row r="1422" spans="1:45"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row>
    <row r="1423" spans="1:45"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8"/>
      <c r="AH1423" s="8"/>
      <c r="AI1423" s="8"/>
      <c r="AJ1423" s="8"/>
      <c r="AK1423" s="8"/>
      <c r="AL1423" s="8"/>
      <c r="AM1423" s="8"/>
      <c r="AN1423" s="8"/>
      <c r="AO1423" s="8"/>
      <c r="AP1423" s="8"/>
      <c r="AQ1423" s="8"/>
      <c r="AR1423" s="8"/>
      <c r="AS1423" s="8"/>
    </row>
    <row r="1424" spans="1:45"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8"/>
      <c r="AH1424" s="8"/>
      <c r="AI1424" s="8"/>
      <c r="AJ1424" s="8"/>
      <c r="AK1424" s="8"/>
      <c r="AL1424" s="8"/>
      <c r="AM1424" s="8"/>
      <c r="AN1424" s="8"/>
      <c r="AO1424" s="8"/>
      <c r="AP1424" s="8"/>
      <c r="AQ1424" s="8"/>
      <c r="AR1424" s="8"/>
      <c r="AS1424" s="8"/>
    </row>
    <row r="1425" spans="1:45"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8"/>
      <c r="AH1425" s="8"/>
      <c r="AI1425" s="8"/>
      <c r="AJ1425" s="8"/>
      <c r="AK1425" s="8"/>
      <c r="AL1425" s="8"/>
      <c r="AM1425" s="8"/>
      <c r="AN1425" s="8"/>
      <c r="AO1425" s="8"/>
      <c r="AP1425" s="8"/>
      <c r="AQ1425" s="8"/>
      <c r="AR1425" s="8"/>
      <c r="AS1425" s="8"/>
    </row>
    <row r="1426" spans="1:45"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8"/>
      <c r="AH1426" s="8"/>
      <c r="AI1426" s="8"/>
      <c r="AJ1426" s="8"/>
      <c r="AK1426" s="8"/>
      <c r="AL1426" s="8"/>
      <c r="AM1426" s="8"/>
      <c r="AN1426" s="8"/>
      <c r="AO1426" s="8"/>
      <c r="AP1426" s="8"/>
      <c r="AQ1426" s="8"/>
      <c r="AR1426" s="8"/>
      <c r="AS1426" s="8"/>
    </row>
    <row r="1427" spans="1:45"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8"/>
      <c r="AH1427" s="8"/>
      <c r="AI1427" s="8"/>
      <c r="AJ1427" s="8"/>
      <c r="AK1427" s="8"/>
      <c r="AL1427" s="8"/>
      <c r="AM1427" s="8"/>
      <c r="AN1427" s="8"/>
      <c r="AO1427" s="8"/>
      <c r="AP1427" s="8"/>
      <c r="AQ1427" s="8"/>
      <c r="AR1427" s="8"/>
      <c r="AS1427" s="8"/>
    </row>
    <row r="1428" spans="1:45"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8"/>
      <c r="AH1428" s="8"/>
      <c r="AI1428" s="8"/>
      <c r="AJ1428" s="8"/>
      <c r="AK1428" s="8"/>
      <c r="AL1428" s="8"/>
      <c r="AM1428" s="8"/>
      <c r="AN1428" s="8"/>
      <c r="AO1428" s="8"/>
      <c r="AP1428" s="8"/>
      <c r="AQ1428" s="8"/>
      <c r="AR1428" s="8"/>
      <c r="AS1428" s="8"/>
    </row>
    <row r="1429" spans="1:45"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8"/>
      <c r="AH1429" s="8"/>
      <c r="AI1429" s="8"/>
      <c r="AJ1429" s="8"/>
      <c r="AK1429" s="8"/>
      <c r="AL1429" s="8"/>
      <c r="AM1429" s="8"/>
      <c r="AN1429" s="8"/>
      <c r="AO1429" s="8"/>
      <c r="AP1429" s="8"/>
      <c r="AQ1429" s="8"/>
      <c r="AR1429" s="8"/>
      <c r="AS1429" s="8"/>
    </row>
    <row r="1430" spans="1:45"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row>
    <row r="1431" spans="1:45"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8"/>
      <c r="AH1431" s="8"/>
      <c r="AI1431" s="8"/>
      <c r="AJ1431" s="8"/>
      <c r="AK1431" s="8"/>
      <c r="AL1431" s="8"/>
      <c r="AM1431" s="8"/>
      <c r="AN1431" s="8"/>
      <c r="AO1431" s="8"/>
      <c r="AP1431" s="8"/>
      <c r="AQ1431" s="8"/>
      <c r="AR1431" s="8"/>
      <c r="AS1431" s="8"/>
    </row>
    <row r="1432" spans="1:45"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8"/>
      <c r="AH1432" s="8"/>
      <c r="AI1432" s="8"/>
      <c r="AJ1432" s="8"/>
      <c r="AK1432" s="8"/>
      <c r="AL1432" s="8"/>
      <c r="AM1432" s="8"/>
      <c r="AN1432" s="8"/>
      <c r="AO1432" s="8"/>
      <c r="AP1432" s="8"/>
      <c r="AQ1432" s="8"/>
      <c r="AR1432" s="8"/>
      <c r="AS1432" s="8"/>
    </row>
    <row r="1433" spans="1:45"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8"/>
      <c r="AH1433" s="8"/>
      <c r="AI1433" s="8"/>
      <c r="AJ1433" s="8"/>
      <c r="AK1433" s="8"/>
      <c r="AL1433" s="8"/>
      <c r="AM1433" s="8"/>
      <c r="AN1433" s="8"/>
      <c r="AO1433" s="8"/>
      <c r="AP1433" s="8"/>
      <c r="AQ1433" s="8"/>
      <c r="AR1433" s="8"/>
      <c r="AS1433" s="8"/>
    </row>
    <row r="1434" spans="1:45"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8"/>
      <c r="AH1434" s="8"/>
      <c r="AI1434" s="8"/>
      <c r="AJ1434" s="8"/>
      <c r="AK1434" s="8"/>
      <c r="AL1434" s="8"/>
      <c r="AM1434" s="8"/>
      <c r="AN1434" s="8"/>
      <c r="AO1434" s="8"/>
      <c r="AP1434" s="8"/>
      <c r="AQ1434" s="8"/>
      <c r="AR1434" s="8"/>
      <c r="AS1434" s="8"/>
    </row>
    <row r="1435" spans="1:45"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8"/>
      <c r="AH1435" s="8"/>
      <c r="AI1435" s="8"/>
      <c r="AJ1435" s="8"/>
      <c r="AK1435" s="8"/>
      <c r="AL1435" s="8"/>
      <c r="AM1435" s="8"/>
      <c r="AN1435" s="8"/>
      <c r="AO1435" s="8"/>
      <c r="AP1435" s="8"/>
      <c r="AQ1435" s="8"/>
      <c r="AR1435" s="8"/>
      <c r="AS1435" s="8"/>
    </row>
    <row r="1436" spans="1:45"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8"/>
      <c r="AH1436" s="8"/>
      <c r="AI1436" s="8"/>
      <c r="AJ1436" s="8"/>
      <c r="AK1436" s="8"/>
      <c r="AL1436" s="8"/>
      <c r="AM1436" s="8"/>
      <c r="AN1436" s="8"/>
      <c r="AO1436" s="8"/>
      <c r="AP1436" s="8"/>
      <c r="AQ1436" s="8"/>
      <c r="AR1436" s="8"/>
      <c r="AS1436" s="8"/>
    </row>
    <row r="1437" spans="1:45"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8"/>
      <c r="AH1437" s="8"/>
      <c r="AI1437" s="8"/>
      <c r="AJ1437" s="8"/>
      <c r="AK1437" s="8"/>
      <c r="AL1437" s="8"/>
      <c r="AM1437" s="8"/>
      <c r="AN1437" s="8"/>
      <c r="AO1437" s="8"/>
      <c r="AP1437" s="8"/>
      <c r="AQ1437" s="8"/>
      <c r="AR1437" s="8"/>
      <c r="AS1437" s="8"/>
    </row>
    <row r="1438" spans="1:45"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row>
    <row r="1439" spans="1:45"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8"/>
      <c r="AH1439" s="8"/>
      <c r="AI1439" s="8"/>
      <c r="AJ1439" s="8"/>
      <c r="AK1439" s="8"/>
      <c r="AL1439" s="8"/>
      <c r="AM1439" s="8"/>
      <c r="AN1439" s="8"/>
      <c r="AO1439" s="8"/>
      <c r="AP1439" s="8"/>
      <c r="AQ1439" s="8"/>
      <c r="AR1439" s="8"/>
      <c r="AS1439" s="8"/>
    </row>
    <row r="1440" spans="1:45"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8"/>
      <c r="AH1440" s="8"/>
      <c r="AI1440" s="8"/>
      <c r="AJ1440" s="8"/>
      <c r="AK1440" s="8"/>
      <c r="AL1440" s="8"/>
      <c r="AM1440" s="8"/>
      <c r="AN1440" s="8"/>
      <c r="AO1440" s="8"/>
      <c r="AP1440" s="8"/>
      <c r="AQ1440" s="8"/>
      <c r="AR1440" s="8"/>
      <c r="AS1440" s="8"/>
    </row>
    <row r="1441" spans="1:45"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8"/>
      <c r="AH1441" s="8"/>
      <c r="AI1441" s="8"/>
      <c r="AJ1441" s="8"/>
      <c r="AK1441" s="8"/>
      <c r="AL1441" s="8"/>
      <c r="AM1441" s="8"/>
      <c r="AN1441" s="8"/>
      <c r="AO1441" s="8"/>
      <c r="AP1441" s="8"/>
      <c r="AQ1441" s="8"/>
      <c r="AR1441" s="8"/>
      <c r="AS1441" s="8"/>
    </row>
    <row r="1442" spans="1:45"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8"/>
      <c r="AH1442" s="8"/>
      <c r="AI1442" s="8"/>
      <c r="AJ1442" s="8"/>
      <c r="AK1442" s="8"/>
      <c r="AL1442" s="8"/>
      <c r="AM1442" s="8"/>
      <c r="AN1442" s="8"/>
      <c r="AO1442" s="8"/>
      <c r="AP1442" s="8"/>
      <c r="AQ1442" s="8"/>
      <c r="AR1442" s="8"/>
      <c r="AS1442" s="8"/>
    </row>
    <row r="1443" spans="1:45"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8"/>
      <c r="AH1443" s="8"/>
      <c r="AI1443" s="8"/>
      <c r="AJ1443" s="8"/>
      <c r="AK1443" s="8"/>
      <c r="AL1443" s="8"/>
      <c r="AM1443" s="8"/>
      <c r="AN1443" s="8"/>
      <c r="AO1443" s="8"/>
      <c r="AP1443" s="8"/>
      <c r="AQ1443" s="8"/>
      <c r="AR1443" s="8"/>
      <c r="AS1443" s="8"/>
    </row>
    <row r="1444" spans="1:45"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8"/>
      <c r="AH1444" s="8"/>
      <c r="AI1444" s="8"/>
      <c r="AJ1444" s="8"/>
      <c r="AK1444" s="8"/>
      <c r="AL1444" s="8"/>
      <c r="AM1444" s="8"/>
      <c r="AN1444" s="8"/>
      <c r="AO1444" s="8"/>
      <c r="AP1444" s="8"/>
      <c r="AQ1444" s="8"/>
      <c r="AR1444" s="8"/>
      <c r="AS1444" s="8"/>
    </row>
    <row r="1445" spans="1:45"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8"/>
      <c r="AH1445" s="8"/>
      <c r="AI1445" s="8"/>
      <c r="AJ1445" s="8"/>
      <c r="AK1445" s="8"/>
      <c r="AL1445" s="8"/>
      <c r="AM1445" s="8"/>
      <c r="AN1445" s="8"/>
      <c r="AO1445" s="8"/>
      <c r="AP1445" s="8"/>
      <c r="AQ1445" s="8"/>
      <c r="AR1445" s="8"/>
      <c r="AS1445" s="8"/>
    </row>
    <row r="1446" spans="1:45"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row>
    <row r="1447" spans="1:45"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8"/>
      <c r="AH1447" s="8"/>
      <c r="AI1447" s="8"/>
      <c r="AJ1447" s="8"/>
      <c r="AK1447" s="8"/>
      <c r="AL1447" s="8"/>
      <c r="AM1447" s="8"/>
      <c r="AN1447" s="8"/>
      <c r="AO1447" s="8"/>
      <c r="AP1447" s="8"/>
      <c r="AQ1447" s="8"/>
      <c r="AR1447" s="8"/>
      <c r="AS1447" s="8"/>
    </row>
    <row r="1448" spans="1:45"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8"/>
      <c r="AH1448" s="8"/>
      <c r="AI1448" s="8"/>
      <c r="AJ1448" s="8"/>
      <c r="AK1448" s="8"/>
      <c r="AL1448" s="8"/>
      <c r="AM1448" s="8"/>
      <c r="AN1448" s="8"/>
      <c r="AO1448" s="8"/>
      <c r="AP1448" s="8"/>
      <c r="AQ1448" s="8"/>
      <c r="AR1448" s="8"/>
      <c r="AS1448" s="8"/>
    </row>
    <row r="1449" spans="1:45"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8"/>
      <c r="AH1449" s="8"/>
      <c r="AI1449" s="8"/>
      <c r="AJ1449" s="8"/>
      <c r="AK1449" s="8"/>
      <c r="AL1449" s="8"/>
      <c r="AM1449" s="8"/>
      <c r="AN1449" s="8"/>
      <c r="AO1449" s="8"/>
      <c r="AP1449" s="8"/>
      <c r="AQ1449" s="8"/>
      <c r="AR1449" s="8"/>
      <c r="AS1449" s="8"/>
    </row>
    <row r="1450" spans="1:45"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8"/>
      <c r="AH1450" s="8"/>
      <c r="AI1450" s="8"/>
      <c r="AJ1450" s="8"/>
      <c r="AK1450" s="8"/>
      <c r="AL1450" s="8"/>
      <c r="AM1450" s="8"/>
      <c r="AN1450" s="8"/>
      <c r="AO1450" s="8"/>
      <c r="AP1450" s="8"/>
      <c r="AQ1450" s="8"/>
      <c r="AR1450" s="8"/>
      <c r="AS1450" s="8"/>
    </row>
    <row r="1451" spans="1:45"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8"/>
      <c r="AH1451" s="8"/>
      <c r="AI1451" s="8"/>
      <c r="AJ1451" s="8"/>
      <c r="AK1451" s="8"/>
      <c r="AL1451" s="8"/>
      <c r="AM1451" s="8"/>
      <c r="AN1451" s="8"/>
      <c r="AO1451" s="8"/>
      <c r="AP1451" s="8"/>
      <c r="AQ1451" s="8"/>
      <c r="AR1451" s="8"/>
      <c r="AS1451" s="8"/>
    </row>
    <row r="1452" spans="1:45"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8"/>
      <c r="AH1452" s="8"/>
      <c r="AI1452" s="8"/>
      <c r="AJ1452" s="8"/>
      <c r="AK1452" s="8"/>
      <c r="AL1452" s="8"/>
      <c r="AM1452" s="8"/>
      <c r="AN1452" s="8"/>
      <c r="AO1452" s="8"/>
      <c r="AP1452" s="8"/>
      <c r="AQ1452" s="8"/>
      <c r="AR1452" s="8"/>
      <c r="AS1452" s="8"/>
    </row>
    <row r="1453" spans="1:45"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8"/>
      <c r="AH1453" s="8"/>
      <c r="AI1453" s="8"/>
      <c r="AJ1453" s="8"/>
      <c r="AK1453" s="8"/>
      <c r="AL1453" s="8"/>
      <c r="AM1453" s="8"/>
      <c r="AN1453" s="8"/>
      <c r="AO1453" s="8"/>
      <c r="AP1453" s="8"/>
      <c r="AQ1453" s="8"/>
      <c r="AR1453" s="8"/>
      <c r="AS1453" s="8"/>
    </row>
    <row r="1454" spans="1:45"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row>
    <row r="1455" spans="1:45"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8"/>
      <c r="AH1455" s="8"/>
      <c r="AI1455" s="8"/>
      <c r="AJ1455" s="8"/>
      <c r="AK1455" s="8"/>
      <c r="AL1455" s="8"/>
      <c r="AM1455" s="8"/>
      <c r="AN1455" s="8"/>
      <c r="AO1455" s="8"/>
      <c r="AP1455" s="8"/>
      <c r="AQ1455" s="8"/>
      <c r="AR1455" s="8"/>
      <c r="AS1455" s="8"/>
    </row>
    <row r="1456" spans="1:45"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8"/>
      <c r="AH1456" s="8"/>
      <c r="AI1456" s="8"/>
      <c r="AJ1456" s="8"/>
      <c r="AK1456" s="8"/>
      <c r="AL1456" s="8"/>
      <c r="AM1456" s="8"/>
      <c r="AN1456" s="8"/>
      <c r="AO1456" s="8"/>
      <c r="AP1456" s="8"/>
      <c r="AQ1456" s="8"/>
      <c r="AR1456" s="8"/>
      <c r="AS1456" s="8"/>
    </row>
    <row r="1457" spans="1:45"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8"/>
      <c r="AH1457" s="8"/>
      <c r="AI1457" s="8"/>
      <c r="AJ1457" s="8"/>
      <c r="AK1457" s="8"/>
      <c r="AL1457" s="8"/>
      <c r="AM1457" s="8"/>
      <c r="AN1457" s="8"/>
      <c r="AO1457" s="8"/>
      <c r="AP1457" s="8"/>
      <c r="AQ1457" s="8"/>
      <c r="AR1457" s="8"/>
      <c r="AS1457" s="8"/>
    </row>
    <row r="1458" spans="1:45"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8"/>
      <c r="AH1458" s="8"/>
      <c r="AI1458" s="8"/>
      <c r="AJ1458" s="8"/>
      <c r="AK1458" s="8"/>
      <c r="AL1458" s="8"/>
      <c r="AM1458" s="8"/>
      <c r="AN1458" s="8"/>
      <c r="AO1458" s="8"/>
      <c r="AP1458" s="8"/>
      <c r="AQ1458" s="8"/>
      <c r="AR1458" s="8"/>
      <c r="AS1458" s="8"/>
    </row>
    <row r="1459" spans="1:45"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8"/>
      <c r="AH1459" s="8"/>
      <c r="AI1459" s="8"/>
      <c r="AJ1459" s="8"/>
      <c r="AK1459" s="8"/>
      <c r="AL1459" s="8"/>
      <c r="AM1459" s="8"/>
      <c r="AN1459" s="8"/>
      <c r="AO1459" s="8"/>
      <c r="AP1459" s="8"/>
      <c r="AQ1459" s="8"/>
      <c r="AR1459" s="8"/>
      <c r="AS1459" s="8"/>
    </row>
    <row r="1460" spans="1:45"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8"/>
      <c r="AH1460" s="8"/>
      <c r="AI1460" s="8"/>
      <c r="AJ1460" s="8"/>
      <c r="AK1460" s="8"/>
      <c r="AL1460" s="8"/>
      <c r="AM1460" s="8"/>
      <c r="AN1460" s="8"/>
      <c r="AO1460" s="8"/>
      <c r="AP1460" s="8"/>
      <c r="AQ1460" s="8"/>
      <c r="AR1460" s="8"/>
      <c r="AS1460" s="8"/>
    </row>
    <row r="1461" spans="1:45"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8"/>
      <c r="AH1461" s="8"/>
      <c r="AI1461" s="8"/>
      <c r="AJ1461" s="8"/>
      <c r="AK1461" s="8"/>
      <c r="AL1461" s="8"/>
      <c r="AM1461" s="8"/>
      <c r="AN1461" s="8"/>
      <c r="AO1461" s="8"/>
      <c r="AP1461" s="8"/>
      <c r="AQ1461" s="8"/>
      <c r="AR1461" s="8"/>
      <c r="AS1461" s="8"/>
    </row>
    <row r="1462" spans="1:45"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row>
    <row r="1463" spans="1:45"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8"/>
      <c r="AH1463" s="8"/>
      <c r="AI1463" s="8"/>
      <c r="AJ1463" s="8"/>
      <c r="AK1463" s="8"/>
      <c r="AL1463" s="8"/>
      <c r="AM1463" s="8"/>
      <c r="AN1463" s="8"/>
      <c r="AO1463" s="8"/>
      <c r="AP1463" s="8"/>
      <c r="AQ1463" s="8"/>
      <c r="AR1463" s="8"/>
      <c r="AS1463" s="8"/>
    </row>
    <row r="1464" spans="1:45"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8"/>
      <c r="AH1464" s="8"/>
      <c r="AI1464" s="8"/>
      <c r="AJ1464" s="8"/>
      <c r="AK1464" s="8"/>
      <c r="AL1464" s="8"/>
      <c r="AM1464" s="8"/>
      <c r="AN1464" s="8"/>
      <c r="AO1464" s="8"/>
      <c r="AP1464" s="8"/>
      <c r="AQ1464" s="8"/>
      <c r="AR1464" s="8"/>
      <c r="AS1464" s="8"/>
    </row>
    <row r="1465" spans="1:45"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8"/>
      <c r="AH1465" s="8"/>
      <c r="AI1465" s="8"/>
      <c r="AJ1465" s="8"/>
      <c r="AK1465" s="8"/>
      <c r="AL1465" s="8"/>
      <c r="AM1465" s="8"/>
      <c r="AN1465" s="8"/>
      <c r="AO1465" s="8"/>
      <c r="AP1465" s="8"/>
      <c r="AQ1465" s="8"/>
      <c r="AR1465" s="8"/>
      <c r="AS1465" s="8"/>
    </row>
    <row r="1466" spans="1:45"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8"/>
      <c r="AH1466" s="8"/>
      <c r="AI1466" s="8"/>
      <c r="AJ1466" s="8"/>
      <c r="AK1466" s="8"/>
      <c r="AL1466" s="8"/>
      <c r="AM1466" s="8"/>
      <c r="AN1466" s="8"/>
      <c r="AO1466" s="8"/>
      <c r="AP1466" s="8"/>
      <c r="AQ1466" s="8"/>
      <c r="AR1466" s="8"/>
      <c r="AS1466" s="8"/>
    </row>
    <row r="1467" spans="1:45"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8"/>
      <c r="AH1467" s="8"/>
      <c r="AI1467" s="8"/>
      <c r="AJ1467" s="8"/>
      <c r="AK1467" s="8"/>
      <c r="AL1467" s="8"/>
      <c r="AM1467" s="8"/>
      <c r="AN1467" s="8"/>
      <c r="AO1467" s="8"/>
      <c r="AP1467" s="8"/>
      <c r="AQ1467" s="8"/>
      <c r="AR1467" s="8"/>
      <c r="AS1467" s="8"/>
    </row>
    <row r="1468" spans="1:45"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8"/>
      <c r="AH1468" s="8"/>
      <c r="AI1468" s="8"/>
      <c r="AJ1468" s="8"/>
      <c r="AK1468" s="8"/>
      <c r="AL1468" s="8"/>
      <c r="AM1468" s="8"/>
      <c r="AN1468" s="8"/>
      <c r="AO1468" s="8"/>
      <c r="AP1468" s="8"/>
      <c r="AQ1468" s="8"/>
      <c r="AR1468" s="8"/>
      <c r="AS1468" s="8"/>
    </row>
    <row r="1469" spans="1:45"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8"/>
      <c r="AH1469" s="8"/>
      <c r="AI1469" s="8"/>
      <c r="AJ1469" s="8"/>
      <c r="AK1469" s="8"/>
      <c r="AL1469" s="8"/>
      <c r="AM1469" s="8"/>
      <c r="AN1469" s="8"/>
      <c r="AO1469" s="8"/>
      <c r="AP1469" s="8"/>
      <c r="AQ1469" s="8"/>
      <c r="AR1469" s="8"/>
      <c r="AS1469" s="8"/>
    </row>
    <row r="1470" spans="1:45"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row>
    <row r="1471" spans="1:45"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8"/>
      <c r="AH1471" s="8"/>
      <c r="AI1471" s="8"/>
      <c r="AJ1471" s="8"/>
      <c r="AK1471" s="8"/>
      <c r="AL1471" s="8"/>
      <c r="AM1471" s="8"/>
      <c r="AN1471" s="8"/>
      <c r="AO1471" s="8"/>
      <c r="AP1471" s="8"/>
      <c r="AQ1471" s="8"/>
      <c r="AR1471" s="8"/>
      <c r="AS1471" s="8"/>
    </row>
    <row r="1472" spans="1:45"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8"/>
      <c r="AH1472" s="8"/>
      <c r="AI1472" s="8"/>
      <c r="AJ1472" s="8"/>
      <c r="AK1472" s="8"/>
      <c r="AL1472" s="8"/>
      <c r="AM1472" s="8"/>
      <c r="AN1472" s="8"/>
      <c r="AO1472" s="8"/>
      <c r="AP1472" s="8"/>
      <c r="AQ1472" s="8"/>
      <c r="AR1472" s="8"/>
      <c r="AS1472" s="8"/>
    </row>
    <row r="1473" spans="1:45"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8"/>
      <c r="AH1473" s="8"/>
      <c r="AI1473" s="8"/>
      <c r="AJ1473" s="8"/>
      <c r="AK1473" s="8"/>
      <c r="AL1473" s="8"/>
      <c r="AM1473" s="8"/>
      <c r="AN1473" s="8"/>
      <c r="AO1473" s="8"/>
      <c r="AP1473" s="8"/>
      <c r="AQ1473" s="8"/>
      <c r="AR1473" s="8"/>
      <c r="AS1473" s="8"/>
    </row>
    <row r="1474" spans="1:45"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8"/>
      <c r="AH1474" s="8"/>
      <c r="AI1474" s="8"/>
      <c r="AJ1474" s="8"/>
      <c r="AK1474" s="8"/>
      <c r="AL1474" s="8"/>
      <c r="AM1474" s="8"/>
      <c r="AN1474" s="8"/>
      <c r="AO1474" s="8"/>
      <c r="AP1474" s="8"/>
      <c r="AQ1474" s="8"/>
      <c r="AR1474" s="8"/>
      <c r="AS1474" s="8"/>
    </row>
    <row r="1475" spans="1:45"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8"/>
      <c r="AH1475" s="8"/>
      <c r="AI1475" s="8"/>
      <c r="AJ1475" s="8"/>
      <c r="AK1475" s="8"/>
      <c r="AL1475" s="8"/>
      <c r="AM1475" s="8"/>
      <c r="AN1475" s="8"/>
      <c r="AO1475" s="8"/>
      <c r="AP1475" s="8"/>
      <c r="AQ1475" s="8"/>
      <c r="AR1475" s="8"/>
      <c r="AS1475" s="8"/>
    </row>
    <row r="1476" spans="1:45"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8"/>
      <c r="AH1476" s="8"/>
      <c r="AI1476" s="8"/>
      <c r="AJ1476" s="8"/>
      <c r="AK1476" s="8"/>
      <c r="AL1476" s="8"/>
      <c r="AM1476" s="8"/>
      <c r="AN1476" s="8"/>
      <c r="AO1476" s="8"/>
      <c r="AP1476" s="8"/>
      <c r="AQ1476" s="8"/>
      <c r="AR1476" s="8"/>
      <c r="AS1476" s="8"/>
    </row>
    <row r="1477" spans="1:45"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8"/>
      <c r="AH1477" s="8"/>
      <c r="AI1477" s="8"/>
      <c r="AJ1477" s="8"/>
      <c r="AK1477" s="8"/>
      <c r="AL1477" s="8"/>
      <c r="AM1477" s="8"/>
      <c r="AN1477" s="8"/>
      <c r="AO1477" s="8"/>
      <c r="AP1477" s="8"/>
      <c r="AQ1477" s="8"/>
      <c r="AR1477" s="8"/>
      <c r="AS1477" s="8"/>
    </row>
    <row r="1478" spans="1:45"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row>
    <row r="1479" spans="1:45"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8"/>
      <c r="AH1479" s="8"/>
      <c r="AI1479" s="8"/>
      <c r="AJ1479" s="8"/>
      <c r="AK1479" s="8"/>
      <c r="AL1479" s="8"/>
      <c r="AM1479" s="8"/>
      <c r="AN1479" s="8"/>
      <c r="AO1479" s="8"/>
      <c r="AP1479" s="8"/>
      <c r="AQ1479" s="8"/>
      <c r="AR1479" s="8"/>
      <c r="AS1479" s="8"/>
    </row>
    <row r="1480" spans="1:45"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8"/>
      <c r="AH1480" s="8"/>
      <c r="AI1480" s="8"/>
      <c r="AJ1480" s="8"/>
      <c r="AK1480" s="8"/>
      <c r="AL1480" s="8"/>
      <c r="AM1480" s="8"/>
      <c r="AN1480" s="8"/>
      <c r="AO1480" s="8"/>
      <c r="AP1480" s="8"/>
      <c r="AQ1480" s="8"/>
      <c r="AR1480" s="8"/>
      <c r="AS1480" s="8"/>
    </row>
    <row r="1481" spans="1:45"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8"/>
      <c r="AH1481" s="8"/>
      <c r="AI1481" s="8"/>
      <c r="AJ1481" s="8"/>
      <c r="AK1481" s="8"/>
      <c r="AL1481" s="8"/>
      <c r="AM1481" s="8"/>
      <c r="AN1481" s="8"/>
      <c r="AO1481" s="8"/>
      <c r="AP1481" s="8"/>
      <c r="AQ1481" s="8"/>
      <c r="AR1481" s="8"/>
      <c r="AS1481" s="8"/>
    </row>
    <row r="1482" spans="1:45"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8"/>
      <c r="AH1482" s="8"/>
      <c r="AI1482" s="8"/>
      <c r="AJ1482" s="8"/>
      <c r="AK1482" s="8"/>
      <c r="AL1482" s="8"/>
      <c r="AM1482" s="8"/>
      <c r="AN1482" s="8"/>
      <c r="AO1482" s="8"/>
      <c r="AP1482" s="8"/>
      <c r="AQ1482" s="8"/>
      <c r="AR1482" s="8"/>
      <c r="AS1482" s="8"/>
    </row>
    <row r="1483" spans="1:45"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8"/>
      <c r="AH1483" s="8"/>
      <c r="AI1483" s="8"/>
      <c r="AJ1483" s="8"/>
      <c r="AK1483" s="8"/>
      <c r="AL1483" s="8"/>
      <c r="AM1483" s="8"/>
      <c r="AN1483" s="8"/>
      <c r="AO1483" s="8"/>
      <c r="AP1483" s="8"/>
      <c r="AQ1483" s="8"/>
      <c r="AR1483" s="8"/>
      <c r="AS1483" s="8"/>
    </row>
    <row r="1484" spans="1:45"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8"/>
      <c r="AH1484" s="8"/>
      <c r="AI1484" s="8"/>
      <c r="AJ1484" s="8"/>
      <c r="AK1484" s="8"/>
      <c r="AL1484" s="8"/>
      <c r="AM1484" s="8"/>
      <c r="AN1484" s="8"/>
      <c r="AO1484" s="8"/>
      <c r="AP1484" s="8"/>
      <c r="AQ1484" s="8"/>
      <c r="AR1484" s="8"/>
      <c r="AS1484" s="8"/>
    </row>
    <row r="1485" spans="1:45"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8"/>
      <c r="AH1485" s="8"/>
      <c r="AI1485" s="8"/>
      <c r="AJ1485" s="8"/>
      <c r="AK1485" s="8"/>
      <c r="AL1485" s="8"/>
      <c r="AM1485" s="8"/>
      <c r="AN1485" s="8"/>
      <c r="AO1485" s="8"/>
      <c r="AP1485" s="8"/>
      <c r="AQ1485" s="8"/>
      <c r="AR1485" s="8"/>
      <c r="AS1485" s="8"/>
    </row>
    <row r="1486" spans="1:45"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row>
    <row r="1487" spans="1:45"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8"/>
      <c r="AH1487" s="8"/>
      <c r="AI1487" s="8"/>
      <c r="AJ1487" s="8"/>
      <c r="AK1487" s="8"/>
      <c r="AL1487" s="8"/>
      <c r="AM1487" s="8"/>
      <c r="AN1487" s="8"/>
      <c r="AO1487" s="8"/>
      <c r="AP1487" s="8"/>
      <c r="AQ1487" s="8"/>
      <c r="AR1487" s="8"/>
      <c r="AS1487" s="8"/>
    </row>
    <row r="1488" spans="1:45"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8"/>
      <c r="AH1488" s="8"/>
      <c r="AI1488" s="8"/>
      <c r="AJ1488" s="8"/>
      <c r="AK1488" s="8"/>
      <c r="AL1488" s="8"/>
      <c r="AM1488" s="8"/>
      <c r="AN1488" s="8"/>
      <c r="AO1488" s="8"/>
      <c r="AP1488" s="8"/>
      <c r="AQ1488" s="8"/>
      <c r="AR1488" s="8"/>
      <c r="AS1488" s="8"/>
    </row>
    <row r="1489" spans="1:45"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8"/>
      <c r="AH1489" s="8"/>
      <c r="AI1489" s="8"/>
      <c r="AJ1489" s="8"/>
      <c r="AK1489" s="8"/>
      <c r="AL1489" s="8"/>
      <c r="AM1489" s="8"/>
      <c r="AN1489" s="8"/>
      <c r="AO1489" s="8"/>
      <c r="AP1489" s="8"/>
      <c r="AQ1489" s="8"/>
      <c r="AR1489" s="8"/>
      <c r="AS1489" s="8"/>
    </row>
    <row r="1490" spans="1:45"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8"/>
      <c r="AH1490" s="8"/>
      <c r="AI1490" s="8"/>
      <c r="AJ1490" s="8"/>
      <c r="AK1490" s="8"/>
      <c r="AL1490" s="8"/>
      <c r="AM1490" s="8"/>
      <c r="AN1490" s="8"/>
      <c r="AO1490" s="8"/>
      <c r="AP1490" s="8"/>
      <c r="AQ1490" s="8"/>
      <c r="AR1490" s="8"/>
      <c r="AS1490" s="8"/>
    </row>
    <row r="1491" spans="1:45"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8"/>
      <c r="AH1491" s="8"/>
      <c r="AI1491" s="8"/>
      <c r="AJ1491" s="8"/>
      <c r="AK1491" s="8"/>
      <c r="AL1491" s="8"/>
      <c r="AM1491" s="8"/>
      <c r="AN1491" s="8"/>
      <c r="AO1491" s="8"/>
      <c r="AP1491" s="8"/>
      <c r="AQ1491" s="8"/>
      <c r="AR1491" s="8"/>
      <c r="AS1491" s="8"/>
    </row>
    <row r="1492" spans="1:45"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8"/>
      <c r="AH1492" s="8"/>
      <c r="AI1492" s="8"/>
      <c r="AJ1492" s="8"/>
      <c r="AK1492" s="8"/>
      <c r="AL1492" s="8"/>
      <c r="AM1492" s="8"/>
      <c r="AN1492" s="8"/>
      <c r="AO1492" s="8"/>
      <c r="AP1492" s="8"/>
      <c r="AQ1492" s="8"/>
      <c r="AR1492" s="8"/>
      <c r="AS1492" s="8"/>
    </row>
    <row r="1493" spans="1:45"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8"/>
      <c r="AH1493" s="8"/>
      <c r="AI1493" s="8"/>
      <c r="AJ1493" s="8"/>
      <c r="AK1493" s="8"/>
      <c r="AL1493" s="8"/>
      <c r="AM1493" s="8"/>
      <c r="AN1493" s="8"/>
      <c r="AO1493" s="8"/>
      <c r="AP1493" s="8"/>
      <c r="AQ1493" s="8"/>
      <c r="AR1493" s="8"/>
      <c r="AS1493" s="8"/>
    </row>
    <row r="1494" spans="1:45"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row>
    <row r="1495" spans="1:45"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8"/>
      <c r="AH1495" s="8"/>
      <c r="AI1495" s="8"/>
      <c r="AJ1495" s="8"/>
      <c r="AK1495" s="8"/>
      <c r="AL1495" s="8"/>
      <c r="AM1495" s="8"/>
      <c r="AN1495" s="8"/>
      <c r="AO1495" s="8"/>
      <c r="AP1495" s="8"/>
      <c r="AQ1495" s="8"/>
      <c r="AR1495" s="8"/>
      <c r="AS1495" s="8"/>
    </row>
    <row r="1496" spans="1:45"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8"/>
      <c r="AH1496" s="8"/>
      <c r="AI1496" s="8"/>
      <c r="AJ1496" s="8"/>
      <c r="AK1496" s="8"/>
      <c r="AL1496" s="8"/>
      <c r="AM1496" s="8"/>
      <c r="AN1496" s="8"/>
      <c r="AO1496" s="8"/>
      <c r="AP1496" s="8"/>
      <c r="AQ1496" s="8"/>
      <c r="AR1496" s="8"/>
      <c r="AS1496" s="8"/>
    </row>
    <row r="1497" spans="1:45"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8"/>
      <c r="AH1497" s="8"/>
      <c r="AI1497" s="8"/>
      <c r="AJ1497" s="8"/>
      <c r="AK1497" s="8"/>
      <c r="AL1497" s="8"/>
      <c r="AM1497" s="8"/>
      <c r="AN1497" s="8"/>
      <c r="AO1497" s="8"/>
      <c r="AP1497" s="8"/>
      <c r="AQ1497" s="8"/>
      <c r="AR1497" s="8"/>
      <c r="AS1497" s="8"/>
    </row>
    <row r="1498" spans="1:45"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8"/>
      <c r="AH1498" s="8"/>
      <c r="AI1498" s="8"/>
      <c r="AJ1498" s="8"/>
      <c r="AK1498" s="8"/>
      <c r="AL1498" s="8"/>
      <c r="AM1498" s="8"/>
      <c r="AN1498" s="8"/>
      <c r="AO1498" s="8"/>
      <c r="AP1498" s="8"/>
      <c r="AQ1498" s="8"/>
      <c r="AR1498" s="8"/>
      <c r="AS1498" s="8"/>
    </row>
    <row r="1499" spans="1:45"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8"/>
      <c r="AH1499" s="8"/>
      <c r="AI1499" s="8"/>
      <c r="AJ1499" s="8"/>
      <c r="AK1499" s="8"/>
      <c r="AL1499" s="8"/>
      <c r="AM1499" s="8"/>
      <c r="AN1499" s="8"/>
      <c r="AO1499" s="8"/>
      <c r="AP1499" s="8"/>
      <c r="AQ1499" s="8"/>
      <c r="AR1499" s="8"/>
      <c r="AS1499" s="8"/>
    </row>
    <row r="1500" spans="1:45"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8"/>
      <c r="AH1500" s="8"/>
      <c r="AI1500" s="8"/>
      <c r="AJ1500" s="8"/>
      <c r="AK1500" s="8"/>
      <c r="AL1500" s="8"/>
      <c r="AM1500" s="8"/>
      <c r="AN1500" s="8"/>
      <c r="AO1500" s="8"/>
      <c r="AP1500" s="8"/>
      <c r="AQ1500" s="8"/>
      <c r="AR1500" s="8"/>
      <c r="AS1500" s="8"/>
    </row>
    <row r="1501" spans="1:45"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8"/>
      <c r="AH1501" s="8"/>
      <c r="AI1501" s="8"/>
      <c r="AJ1501" s="8"/>
      <c r="AK1501" s="8"/>
      <c r="AL1501" s="8"/>
      <c r="AM1501" s="8"/>
      <c r="AN1501" s="8"/>
      <c r="AO1501" s="8"/>
      <c r="AP1501" s="8"/>
      <c r="AQ1501" s="8"/>
      <c r="AR1501" s="8"/>
      <c r="AS1501" s="8"/>
    </row>
    <row r="1502" spans="1:45"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row>
    <row r="1503" spans="1:45"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8"/>
      <c r="AH1503" s="8"/>
      <c r="AI1503" s="8"/>
      <c r="AJ1503" s="8"/>
      <c r="AK1503" s="8"/>
      <c r="AL1503" s="8"/>
      <c r="AM1503" s="8"/>
      <c r="AN1503" s="8"/>
      <c r="AO1503" s="8"/>
      <c r="AP1503" s="8"/>
      <c r="AQ1503" s="8"/>
      <c r="AR1503" s="8"/>
      <c r="AS1503" s="8"/>
    </row>
    <row r="1504" spans="1:45"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8"/>
      <c r="AH1504" s="8"/>
      <c r="AI1504" s="8"/>
      <c r="AJ1504" s="8"/>
      <c r="AK1504" s="8"/>
      <c r="AL1504" s="8"/>
      <c r="AM1504" s="8"/>
      <c r="AN1504" s="8"/>
      <c r="AO1504" s="8"/>
      <c r="AP1504" s="8"/>
      <c r="AQ1504" s="8"/>
      <c r="AR1504" s="8"/>
      <c r="AS1504" s="8"/>
    </row>
    <row r="1505" spans="1:45"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8"/>
      <c r="AH1505" s="8"/>
      <c r="AI1505" s="8"/>
      <c r="AJ1505" s="8"/>
      <c r="AK1505" s="8"/>
      <c r="AL1505" s="8"/>
      <c r="AM1505" s="8"/>
      <c r="AN1505" s="8"/>
      <c r="AO1505" s="8"/>
      <c r="AP1505" s="8"/>
      <c r="AQ1505" s="8"/>
      <c r="AR1505" s="8"/>
      <c r="AS1505" s="8"/>
    </row>
    <row r="1506" spans="1:45"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8"/>
      <c r="AH1506" s="8"/>
      <c r="AI1506" s="8"/>
      <c r="AJ1506" s="8"/>
      <c r="AK1506" s="8"/>
      <c r="AL1506" s="8"/>
      <c r="AM1506" s="8"/>
      <c r="AN1506" s="8"/>
      <c r="AO1506" s="8"/>
      <c r="AP1506" s="8"/>
      <c r="AQ1506" s="8"/>
      <c r="AR1506" s="8"/>
      <c r="AS1506" s="8"/>
    </row>
    <row r="1507" spans="1:45"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8"/>
      <c r="AH1507" s="8"/>
      <c r="AI1507" s="8"/>
      <c r="AJ1507" s="8"/>
      <c r="AK1507" s="8"/>
      <c r="AL1507" s="8"/>
      <c r="AM1507" s="8"/>
      <c r="AN1507" s="8"/>
      <c r="AO1507" s="8"/>
      <c r="AP1507" s="8"/>
      <c r="AQ1507" s="8"/>
      <c r="AR1507" s="8"/>
      <c r="AS1507" s="8"/>
    </row>
    <row r="1508" spans="1:45"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8"/>
      <c r="AH1508" s="8"/>
      <c r="AI1508" s="8"/>
      <c r="AJ1508" s="8"/>
      <c r="AK1508" s="8"/>
      <c r="AL1508" s="8"/>
      <c r="AM1508" s="8"/>
      <c r="AN1508" s="8"/>
      <c r="AO1508" s="8"/>
      <c r="AP1508" s="8"/>
      <c r="AQ1508" s="8"/>
      <c r="AR1508" s="8"/>
      <c r="AS1508" s="8"/>
    </row>
    <row r="1509" spans="1:45"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8"/>
      <c r="AH1509" s="8"/>
      <c r="AI1509" s="8"/>
      <c r="AJ1509" s="8"/>
      <c r="AK1509" s="8"/>
      <c r="AL1509" s="8"/>
      <c r="AM1509" s="8"/>
      <c r="AN1509" s="8"/>
      <c r="AO1509" s="8"/>
      <c r="AP1509" s="8"/>
      <c r="AQ1509" s="8"/>
      <c r="AR1509" s="8"/>
      <c r="AS1509" s="8"/>
    </row>
    <row r="1510" spans="1:45"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row>
    <row r="1511" spans="1:45"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8"/>
      <c r="AH1511" s="8"/>
      <c r="AI1511" s="8"/>
      <c r="AJ1511" s="8"/>
      <c r="AK1511" s="8"/>
      <c r="AL1511" s="8"/>
      <c r="AM1511" s="8"/>
      <c r="AN1511" s="8"/>
      <c r="AO1511" s="8"/>
      <c r="AP1511" s="8"/>
      <c r="AQ1511" s="8"/>
      <c r="AR1511" s="8"/>
      <c r="AS1511" s="8"/>
    </row>
    <row r="1512" spans="1:45"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8"/>
      <c r="AH1512" s="8"/>
      <c r="AI1512" s="8"/>
      <c r="AJ1512" s="8"/>
      <c r="AK1512" s="8"/>
      <c r="AL1512" s="8"/>
      <c r="AM1512" s="8"/>
      <c r="AN1512" s="8"/>
      <c r="AO1512" s="8"/>
      <c r="AP1512" s="8"/>
      <c r="AQ1512" s="8"/>
      <c r="AR1512" s="8"/>
      <c r="AS1512" s="8"/>
    </row>
    <row r="1513" spans="1:45"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8"/>
      <c r="AH1513" s="8"/>
      <c r="AI1513" s="8"/>
      <c r="AJ1513" s="8"/>
      <c r="AK1513" s="8"/>
      <c r="AL1513" s="8"/>
      <c r="AM1513" s="8"/>
      <c r="AN1513" s="8"/>
      <c r="AO1513" s="8"/>
      <c r="AP1513" s="8"/>
      <c r="AQ1513" s="8"/>
      <c r="AR1513" s="8"/>
      <c r="AS1513" s="8"/>
    </row>
    <row r="1514" spans="1:45"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8"/>
      <c r="AH1514" s="8"/>
      <c r="AI1514" s="8"/>
      <c r="AJ1514" s="8"/>
      <c r="AK1514" s="8"/>
      <c r="AL1514" s="8"/>
      <c r="AM1514" s="8"/>
      <c r="AN1514" s="8"/>
      <c r="AO1514" s="8"/>
      <c r="AP1514" s="8"/>
      <c r="AQ1514" s="8"/>
      <c r="AR1514" s="8"/>
      <c r="AS1514" s="8"/>
    </row>
    <row r="1515" spans="1:45"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8"/>
      <c r="AH1515" s="8"/>
      <c r="AI1515" s="8"/>
      <c r="AJ1515" s="8"/>
      <c r="AK1515" s="8"/>
      <c r="AL1515" s="8"/>
      <c r="AM1515" s="8"/>
      <c r="AN1515" s="8"/>
      <c r="AO1515" s="8"/>
      <c r="AP1515" s="8"/>
      <c r="AQ1515" s="8"/>
      <c r="AR1515" s="8"/>
      <c r="AS1515" s="8"/>
    </row>
    <row r="1516" spans="1:45"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8"/>
      <c r="AH1516" s="8"/>
      <c r="AI1516" s="8"/>
      <c r="AJ1516" s="8"/>
      <c r="AK1516" s="8"/>
      <c r="AL1516" s="8"/>
      <c r="AM1516" s="8"/>
      <c r="AN1516" s="8"/>
      <c r="AO1516" s="8"/>
      <c r="AP1516" s="8"/>
      <c r="AQ1516" s="8"/>
      <c r="AR1516" s="8"/>
      <c r="AS1516" s="8"/>
    </row>
    <row r="1517" spans="1:45"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8"/>
      <c r="AH1517" s="8"/>
      <c r="AI1517" s="8"/>
      <c r="AJ1517" s="8"/>
      <c r="AK1517" s="8"/>
      <c r="AL1517" s="8"/>
      <c r="AM1517" s="8"/>
      <c r="AN1517" s="8"/>
      <c r="AO1517" s="8"/>
      <c r="AP1517" s="8"/>
      <c r="AQ1517" s="8"/>
      <c r="AR1517" s="8"/>
      <c r="AS1517" s="8"/>
    </row>
    <row r="1518" spans="1:45"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row>
    <row r="1519" spans="1:45"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c r="AC1519" s="8"/>
      <c r="AD1519" s="8"/>
      <c r="AE1519" s="8"/>
      <c r="AF1519" s="8"/>
      <c r="AG1519" s="8"/>
      <c r="AH1519" s="8"/>
      <c r="AI1519" s="8"/>
      <c r="AJ1519" s="8"/>
      <c r="AK1519" s="8"/>
      <c r="AL1519" s="8"/>
      <c r="AM1519" s="8"/>
      <c r="AN1519" s="8"/>
      <c r="AO1519" s="8"/>
      <c r="AP1519" s="8"/>
      <c r="AQ1519" s="8"/>
      <c r="AR1519" s="8"/>
      <c r="AS1519" s="8"/>
    </row>
    <row r="1520" spans="1:45"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c r="AC1520" s="8"/>
      <c r="AD1520" s="8"/>
      <c r="AE1520" s="8"/>
      <c r="AF1520" s="8"/>
      <c r="AG1520" s="8"/>
      <c r="AH1520" s="8"/>
      <c r="AI1520" s="8"/>
      <c r="AJ1520" s="8"/>
      <c r="AK1520" s="8"/>
      <c r="AL1520" s="8"/>
      <c r="AM1520" s="8"/>
      <c r="AN1520" s="8"/>
      <c r="AO1520" s="8"/>
      <c r="AP1520" s="8"/>
      <c r="AQ1520" s="8"/>
      <c r="AR1520" s="8"/>
      <c r="AS1520" s="8"/>
    </row>
    <row r="1521" spans="1:45"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c r="AC1521" s="8"/>
      <c r="AD1521" s="8"/>
      <c r="AE1521" s="8"/>
      <c r="AF1521" s="8"/>
      <c r="AG1521" s="8"/>
      <c r="AH1521" s="8"/>
      <c r="AI1521" s="8"/>
      <c r="AJ1521" s="8"/>
      <c r="AK1521" s="8"/>
      <c r="AL1521" s="8"/>
      <c r="AM1521" s="8"/>
      <c r="AN1521" s="8"/>
      <c r="AO1521" s="8"/>
      <c r="AP1521" s="8"/>
      <c r="AQ1521" s="8"/>
      <c r="AR1521" s="8"/>
      <c r="AS1521" s="8"/>
    </row>
    <row r="1522" spans="1:45"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c r="AC1522" s="8"/>
      <c r="AD1522" s="8"/>
      <c r="AE1522" s="8"/>
      <c r="AF1522" s="8"/>
      <c r="AG1522" s="8"/>
      <c r="AH1522" s="8"/>
      <c r="AI1522" s="8"/>
      <c r="AJ1522" s="8"/>
      <c r="AK1522" s="8"/>
      <c r="AL1522" s="8"/>
      <c r="AM1522" s="8"/>
      <c r="AN1522" s="8"/>
      <c r="AO1522" s="8"/>
      <c r="AP1522" s="8"/>
      <c r="AQ1522" s="8"/>
      <c r="AR1522" s="8"/>
      <c r="AS1522" s="8"/>
    </row>
    <row r="1523" spans="1:45"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c r="AC1523" s="8"/>
      <c r="AD1523" s="8"/>
      <c r="AE1523" s="8"/>
      <c r="AF1523" s="8"/>
      <c r="AG1523" s="8"/>
      <c r="AH1523" s="8"/>
      <c r="AI1523" s="8"/>
      <c r="AJ1523" s="8"/>
      <c r="AK1523" s="8"/>
      <c r="AL1523" s="8"/>
      <c r="AM1523" s="8"/>
      <c r="AN1523" s="8"/>
      <c r="AO1523" s="8"/>
      <c r="AP1523" s="8"/>
      <c r="AQ1523" s="8"/>
      <c r="AR1523" s="8"/>
      <c r="AS1523" s="8"/>
    </row>
    <row r="1524" spans="1:45"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c r="AC1524" s="8"/>
      <c r="AD1524" s="8"/>
      <c r="AE1524" s="8"/>
      <c r="AF1524" s="8"/>
      <c r="AG1524" s="8"/>
      <c r="AH1524" s="8"/>
      <c r="AI1524" s="8"/>
      <c r="AJ1524" s="8"/>
      <c r="AK1524" s="8"/>
      <c r="AL1524" s="8"/>
      <c r="AM1524" s="8"/>
      <c r="AN1524" s="8"/>
      <c r="AO1524" s="8"/>
      <c r="AP1524" s="8"/>
      <c r="AQ1524" s="8"/>
      <c r="AR1524" s="8"/>
      <c r="AS1524" s="8"/>
    </row>
    <row r="1525" spans="1:45"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c r="AC1525" s="8"/>
      <c r="AD1525" s="8"/>
      <c r="AE1525" s="8"/>
      <c r="AF1525" s="8"/>
      <c r="AG1525" s="8"/>
      <c r="AH1525" s="8"/>
      <c r="AI1525" s="8"/>
      <c r="AJ1525" s="8"/>
      <c r="AK1525" s="8"/>
      <c r="AL1525" s="8"/>
      <c r="AM1525" s="8"/>
      <c r="AN1525" s="8"/>
      <c r="AO1525" s="8"/>
      <c r="AP1525" s="8"/>
      <c r="AQ1525" s="8"/>
      <c r="AR1525" s="8"/>
      <c r="AS1525" s="8"/>
    </row>
    <row r="1526" spans="1:45"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row>
    <row r="1527" spans="1:45"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c r="AC1527" s="8"/>
      <c r="AD1527" s="8"/>
      <c r="AE1527" s="8"/>
      <c r="AF1527" s="8"/>
      <c r="AG1527" s="8"/>
      <c r="AH1527" s="8"/>
      <c r="AI1527" s="8"/>
      <c r="AJ1527" s="8"/>
      <c r="AK1527" s="8"/>
      <c r="AL1527" s="8"/>
      <c r="AM1527" s="8"/>
      <c r="AN1527" s="8"/>
      <c r="AO1527" s="8"/>
      <c r="AP1527" s="8"/>
      <c r="AQ1527" s="8"/>
      <c r="AR1527" s="8"/>
      <c r="AS1527" s="8"/>
    </row>
    <row r="1528" spans="1:45"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c r="AC1528" s="8"/>
      <c r="AD1528" s="8"/>
      <c r="AE1528" s="8"/>
      <c r="AF1528" s="8"/>
      <c r="AG1528" s="8"/>
      <c r="AH1528" s="8"/>
      <c r="AI1528" s="8"/>
      <c r="AJ1528" s="8"/>
      <c r="AK1528" s="8"/>
      <c r="AL1528" s="8"/>
      <c r="AM1528" s="8"/>
      <c r="AN1528" s="8"/>
      <c r="AO1528" s="8"/>
      <c r="AP1528" s="8"/>
      <c r="AQ1528" s="8"/>
      <c r="AR1528" s="8"/>
      <c r="AS1528" s="8"/>
    </row>
    <row r="1529" spans="1:45"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c r="AC1529" s="8"/>
      <c r="AD1529" s="8"/>
      <c r="AE1529" s="8"/>
      <c r="AF1529" s="8"/>
      <c r="AG1529" s="8"/>
      <c r="AH1529" s="8"/>
      <c r="AI1529" s="8"/>
      <c r="AJ1529" s="8"/>
      <c r="AK1529" s="8"/>
      <c r="AL1529" s="8"/>
      <c r="AM1529" s="8"/>
      <c r="AN1529" s="8"/>
      <c r="AO1529" s="8"/>
      <c r="AP1529" s="8"/>
      <c r="AQ1529" s="8"/>
      <c r="AR1529" s="8"/>
      <c r="AS1529" s="8"/>
    </row>
    <row r="1530" spans="1:45"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c r="AC1530" s="8"/>
      <c r="AD1530" s="8"/>
      <c r="AE1530" s="8"/>
      <c r="AF1530" s="8"/>
      <c r="AG1530" s="8"/>
      <c r="AH1530" s="8"/>
      <c r="AI1530" s="8"/>
      <c r="AJ1530" s="8"/>
      <c r="AK1530" s="8"/>
      <c r="AL1530" s="8"/>
      <c r="AM1530" s="8"/>
      <c r="AN1530" s="8"/>
      <c r="AO1530" s="8"/>
      <c r="AP1530" s="8"/>
      <c r="AQ1530" s="8"/>
      <c r="AR1530" s="8"/>
      <c r="AS1530" s="8"/>
    </row>
    <row r="1531" spans="1:45"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c r="AC1531" s="8"/>
      <c r="AD1531" s="8"/>
      <c r="AE1531" s="8"/>
      <c r="AF1531" s="8"/>
      <c r="AG1531" s="8"/>
      <c r="AH1531" s="8"/>
      <c r="AI1531" s="8"/>
      <c r="AJ1531" s="8"/>
      <c r="AK1531" s="8"/>
      <c r="AL1531" s="8"/>
      <c r="AM1531" s="8"/>
      <c r="AN1531" s="8"/>
      <c r="AO1531" s="8"/>
      <c r="AP1531" s="8"/>
      <c r="AQ1531" s="8"/>
      <c r="AR1531" s="8"/>
      <c r="AS1531" s="8"/>
    </row>
    <row r="1532" spans="1:45"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c r="AC1532" s="8"/>
      <c r="AD1532" s="8"/>
      <c r="AE1532" s="8"/>
      <c r="AF1532" s="8"/>
      <c r="AG1532" s="8"/>
      <c r="AH1532" s="8"/>
      <c r="AI1532" s="8"/>
      <c r="AJ1532" s="8"/>
      <c r="AK1532" s="8"/>
      <c r="AL1532" s="8"/>
      <c r="AM1532" s="8"/>
      <c r="AN1532" s="8"/>
      <c r="AO1532" s="8"/>
      <c r="AP1532" s="8"/>
      <c r="AQ1532" s="8"/>
      <c r="AR1532" s="8"/>
      <c r="AS1532" s="8"/>
    </row>
    <row r="1533" spans="1:45"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c r="AC1533" s="8"/>
      <c r="AD1533" s="8"/>
      <c r="AE1533" s="8"/>
      <c r="AF1533" s="8"/>
      <c r="AG1533" s="8"/>
      <c r="AH1533" s="8"/>
      <c r="AI1533" s="8"/>
      <c r="AJ1533" s="8"/>
      <c r="AK1533" s="8"/>
      <c r="AL1533" s="8"/>
      <c r="AM1533" s="8"/>
      <c r="AN1533" s="8"/>
      <c r="AO1533" s="8"/>
      <c r="AP1533" s="8"/>
      <c r="AQ1533" s="8"/>
      <c r="AR1533" s="8"/>
      <c r="AS1533" s="8"/>
    </row>
    <row r="1534" spans="1:45"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row>
    <row r="1535" spans="1:45"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c r="AC1535" s="8"/>
      <c r="AD1535" s="8"/>
      <c r="AE1535" s="8"/>
      <c r="AF1535" s="8"/>
      <c r="AG1535" s="8"/>
      <c r="AH1535" s="8"/>
      <c r="AI1535" s="8"/>
      <c r="AJ1535" s="8"/>
      <c r="AK1535" s="8"/>
      <c r="AL1535" s="8"/>
      <c r="AM1535" s="8"/>
      <c r="AN1535" s="8"/>
      <c r="AO1535" s="8"/>
      <c r="AP1535" s="8"/>
      <c r="AQ1535" s="8"/>
      <c r="AR1535" s="8"/>
      <c r="AS1535" s="8"/>
    </row>
    <row r="1536" spans="1:45"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c r="AC1536" s="8"/>
      <c r="AD1536" s="8"/>
      <c r="AE1536" s="8"/>
      <c r="AF1536" s="8"/>
      <c r="AG1536" s="8"/>
      <c r="AH1536" s="8"/>
      <c r="AI1536" s="8"/>
      <c r="AJ1536" s="8"/>
      <c r="AK1536" s="8"/>
      <c r="AL1536" s="8"/>
      <c r="AM1536" s="8"/>
      <c r="AN1536" s="8"/>
      <c r="AO1536" s="8"/>
      <c r="AP1536" s="8"/>
      <c r="AQ1536" s="8"/>
      <c r="AR1536" s="8"/>
      <c r="AS1536" s="8"/>
    </row>
    <row r="1537" spans="1:45"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c r="AC1537" s="8"/>
      <c r="AD1537" s="8"/>
      <c r="AE1537" s="8"/>
      <c r="AF1537" s="8"/>
      <c r="AG1537" s="8"/>
      <c r="AH1537" s="8"/>
      <c r="AI1537" s="8"/>
      <c r="AJ1537" s="8"/>
      <c r="AK1537" s="8"/>
      <c r="AL1537" s="8"/>
      <c r="AM1537" s="8"/>
      <c r="AN1537" s="8"/>
      <c r="AO1537" s="8"/>
      <c r="AP1537" s="8"/>
      <c r="AQ1537" s="8"/>
      <c r="AR1537" s="8"/>
      <c r="AS1537" s="8"/>
    </row>
    <row r="1538" spans="1:45"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c r="AC1538" s="8"/>
      <c r="AD1538" s="8"/>
      <c r="AE1538" s="8"/>
      <c r="AF1538" s="8"/>
      <c r="AG1538" s="8"/>
      <c r="AH1538" s="8"/>
      <c r="AI1538" s="8"/>
      <c r="AJ1538" s="8"/>
      <c r="AK1538" s="8"/>
      <c r="AL1538" s="8"/>
      <c r="AM1538" s="8"/>
      <c r="AN1538" s="8"/>
      <c r="AO1538" s="8"/>
      <c r="AP1538" s="8"/>
      <c r="AQ1538" s="8"/>
      <c r="AR1538" s="8"/>
      <c r="AS1538" s="8"/>
    </row>
    <row r="1539" spans="1:45"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c r="AC1539" s="8"/>
      <c r="AD1539" s="8"/>
      <c r="AE1539" s="8"/>
      <c r="AF1539" s="8"/>
      <c r="AG1539" s="8"/>
      <c r="AH1539" s="8"/>
      <c r="AI1539" s="8"/>
      <c r="AJ1539" s="8"/>
      <c r="AK1539" s="8"/>
      <c r="AL1539" s="8"/>
      <c r="AM1539" s="8"/>
      <c r="AN1539" s="8"/>
      <c r="AO1539" s="8"/>
      <c r="AP1539" s="8"/>
      <c r="AQ1539" s="8"/>
      <c r="AR1539" s="8"/>
      <c r="AS1539" s="8"/>
    </row>
    <row r="1540" spans="1:45"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c r="AC1540" s="8"/>
      <c r="AD1540" s="8"/>
      <c r="AE1540" s="8"/>
      <c r="AF1540" s="8"/>
      <c r="AG1540" s="8"/>
      <c r="AH1540" s="8"/>
      <c r="AI1540" s="8"/>
      <c r="AJ1540" s="8"/>
      <c r="AK1540" s="8"/>
      <c r="AL1540" s="8"/>
      <c r="AM1540" s="8"/>
      <c r="AN1540" s="8"/>
      <c r="AO1540" s="8"/>
      <c r="AP1540" s="8"/>
      <c r="AQ1540" s="8"/>
      <c r="AR1540" s="8"/>
      <c r="AS1540" s="8"/>
    </row>
    <row r="1541" spans="1:45"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c r="AC1541" s="8"/>
      <c r="AD1541" s="8"/>
      <c r="AE1541" s="8"/>
      <c r="AF1541" s="8"/>
      <c r="AG1541" s="8"/>
      <c r="AH1541" s="8"/>
      <c r="AI1541" s="8"/>
      <c r="AJ1541" s="8"/>
      <c r="AK1541" s="8"/>
      <c r="AL1541" s="8"/>
      <c r="AM1541" s="8"/>
      <c r="AN1541" s="8"/>
      <c r="AO1541" s="8"/>
      <c r="AP1541" s="8"/>
      <c r="AQ1541" s="8"/>
      <c r="AR1541" s="8"/>
      <c r="AS1541" s="8"/>
    </row>
    <row r="1542" spans="1:45"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row>
    <row r="1543" spans="1:45"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c r="AC1543" s="8"/>
      <c r="AD1543" s="8"/>
      <c r="AE1543" s="8"/>
      <c r="AF1543" s="8"/>
      <c r="AG1543" s="8"/>
      <c r="AH1543" s="8"/>
      <c r="AI1543" s="8"/>
      <c r="AJ1543" s="8"/>
      <c r="AK1543" s="8"/>
      <c r="AL1543" s="8"/>
      <c r="AM1543" s="8"/>
      <c r="AN1543" s="8"/>
      <c r="AO1543" s="8"/>
      <c r="AP1543" s="8"/>
      <c r="AQ1543" s="8"/>
      <c r="AR1543" s="8"/>
      <c r="AS1543" s="8"/>
    </row>
    <row r="1544" spans="1:45"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c r="AC1544" s="8"/>
      <c r="AD1544" s="8"/>
      <c r="AE1544" s="8"/>
      <c r="AF1544" s="8"/>
      <c r="AG1544" s="8"/>
      <c r="AH1544" s="8"/>
      <c r="AI1544" s="8"/>
      <c r="AJ1544" s="8"/>
      <c r="AK1544" s="8"/>
      <c r="AL1544" s="8"/>
      <c r="AM1544" s="8"/>
      <c r="AN1544" s="8"/>
      <c r="AO1544" s="8"/>
      <c r="AP1544" s="8"/>
      <c r="AQ1544" s="8"/>
      <c r="AR1544" s="8"/>
      <c r="AS1544" s="8"/>
    </row>
    <row r="1545" spans="1:45"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c r="AC1545" s="8"/>
      <c r="AD1545" s="8"/>
      <c r="AE1545" s="8"/>
      <c r="AF1545" s="8"/>
      <c r="AG1545" s="8"/>
      <c r="AH1545" s="8"/>
      <c r="AI1545" s="8"/>
      <c r="AJ1545" s="8"/>
      <c r="AK1545" s="8"/>
      <c r="AL1545" s="8"/>
      <c r="AM1545" s="8"/>
      <c r="AN1545" s="8"/>
      <c r="AO1545" s="8"/>
      <c r="AP1545" s="8"/>
      <c r="AQ1545" s="8"/>
      <c r="AR1545" s="8"/>
      <c r="AS1545" s="8"/>
    </row>
    <row r="1546" spans="1:45"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c r="AC1546" s="8"/>
      <c r="AD1546" s="8"/>
      <c r="AE1546" s="8"/>
      <c r="AF1546" s="8"/>
      <c r="AG1546" s="8"/>
      <c r="AH1546" s="8"/>
      <c r="AI1546" s="8"/>
      <c r="AJ1546" s="8"/>
      <c r="AK1546" s="8"/>
      <c r="AL1546" s="8"/>
      <c r="AM1546" s="8"/>
      <c r="AN1546" s="8"/>
      <c r="AO1546" s="8"/>
      <c r="AP1546" s="8"/>
      <c r="AQ1546" s="8"/>
      <c r="AR1546" s="8"/>
      <c r="AS1546" s="8"/>
    </row>
    <row r="1547" spans="1:45"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c r="AC1547" s="8"/>
      <c r="AD1547" s="8"/>
      <c r="AE1547" s="8"/>
      <c r="AF1547" s="8"/>
      <c r="AG1547" s="8"/>
      <c r="AH1547" s="8"/>
      <c r="AI1547" s="8"/>
      <c r="AJ1547" s="8"/>
      <c r="AK1547" s="8"/>
      <c r="AL1547" s="8"/>
      <c r="AM1547" s="8"/>
      <c r="AN1547" s="8"/>
      <c r="AO1547" s="8"/>
      <c r="AP1547" s="8"/>
      <c r="AQ1547" s="8"/>
      <c r="AR1547" s="8"/>
      <c r="AS1547" s="8"/>
    </row>
    <row r="1548" spans="1:45"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c r="AC1548" s="8"/>
      <c r="AD1548" s="8"/>
      <c r="AE1548" s="8"/>
      <c r="AF1548" s="8"/>
      <c r="AG1548" s="8"/>
      <c r="AH1548" s="8"/>
      <c r="AI1548" s="8"/>
      <c r="AJ1548" s="8"/>
      <c r="AK1548" s="8"/>
      <c r="AL1548" s="8"/>
      <c r="AM1548" s="8"/>
      <c r="AN1548" s="8"/>
      <c r="AO1548" s="8"/>
      <c r="AP1548" s="8"/>
      <c r="AQ1548" s="8"/>
      <c r="AR1548" s="8"/>
      <c r="AS1548" s="8"/>
    </row>
    <row r="1549" spans="1:45"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c r="AC1549" s="8"/>
      <c r="AD1549" s="8"/>
      <c r="AE1549" s="8"/>
      <c r="AF1549" s="8"/>
      <c r="AG1549" s="8"/>
      <c r="AH1549" s="8"/>
      <c r="AI1549" s="8"/>
      <c r="AJ1549" s="8"/>
      <c r="AK1549" s="8"/>
      <c r="AL1549" s="8"/>
      <c r="AM1549" s="8"/>
      <c r="AN1549" s="8"/>
      <c r="AO1549" s="8"/>
      <c r="AP1549" s="8"/>
      <c r="AQ1549" s="8"/>
      <c r="AR1549" s="8"/>
      <c r="AS1549" s="8"/>
    </row>
    <row r="1550" spans="1:45"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row>
    <row r="1551" spans="1:45"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c r="AC1551" s="8"/>
      <c r="AD1551" s="8"/>
      <c r="AE1551" s="8"/>
      <c r="AF1551" s="8"/>
      <c r="AG1551" s="8"/>
      <c r="AH1551" s="8"/>
      <c r="AI1551" s="8"/>
      <c r="AJ1551" s="8"/>
      <c r="AK1551" s="8"/>
      <c r="AL1551" s="8"/>
      <c r="AM1551" s="8"/>
      <c r="AN1551" s="8"/>
      <c r="AO1551" s="8"/>
      <c r="AP1551" s="8"/>
      <c r="AQ1551" s="8"/>
      <c r="AR1551" s="8"/>
      <c r="AS1551" s="8"/>
    </row>
    <row r="1552" spans="1:45"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c r="AC1552" s="8"/>
      <c r="AD1552" s="8"/>
      <c r="AE1552" s="8"/>
      <c r="AF1552" s="8"/>
      <c r="AG1552" s="8"/>
      <c r="AH1552" s="8"/>
      <c r="AI1552" s="8"/>
      <c r="AJ1552" s="8"/>
      <c r="AK1552" s="8"/>
      <c r="AL1552" s="8"/>
      <c r="AM1552" s="8"/>
      <c r="AN1552" s="8"/>
      <c r="AO1552" s="8"/>
      <c r="AP1552" s="8"/>
      <c r="AQ1552" s="8"/>
      <c r="AR1552" s="8"/>
      <c r="AS1552" s="8"/>
    </row>
    <row r="1553" spans="1:45"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c r="AC1553" s="8"/>
      <c r="AD1553" s="8"/>
      <c r="AE1553" s="8"/>
      <c r="AF1553" s="8"/>
      <c r="AG1553" s="8"/>
      <c r="AH1553" s="8"/>
      <c r="AI1553" s="8"/>
      <c r="AJ1553" s="8"/>
      <c r="AK1553" s="8"/>
      <c r="AL1553" s="8"/>
      <c r="AM1553" s="8"/>
      <c r="AN1553" s="8"/>
      <c r="AO1553" s="8"/>
      <c r="AP1553" s="8"/>
      <c r="AQ1553" s="8"/>
      <c r="AR1553" s="8"/>
      <c r="AS1553" s="8"/>
    </row>
    <row r="1554" spans="1:45"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c r="AC1554" s="8"/>
      <c r="AD1554" s="8"/>
      <c r="AE1554" s="8"/>
      <c r="AF1554" s="8"/>
      <c r="AG1554" s="8"/>
      <c r="AH1554" s="8"/>
      <c r="AI1554" s="8"/>
      <c r="AJ1554" s="8"/>
      <c r="AK1554" s="8"/>
      <c r="AL1554" s="8"/>
      <c r="AM1554" s="8"/>
      <c r="AN1554" s="8"/>
      <c r="AO1554" s="8"/>
      <c r="AP1554" s="8"/>
      <c r="AQ1554" s="8"/>
      <c r="AR1554" s="8"/>
      <c r="AS1554" s="8"/>
    </row>
    <row r="1555" spans="1:45"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c r="AC1555" s="8"/>
      <c r="AD1555" s="8"/>
      <c r="AE1555" s="8"/>
      <c r="AF1555" s="8"/>
      <c r="AG1555" s="8"/>
      <c r="AH1555" s="8"/>
      <c r="AI1555" s="8"/>
      <c r="AJ1555" s="8"/>
      <c r="AK1555" s="8"/>
      <c r="AL1555" s="8"/>
      <c r="AM1555" s="8"/>
      <c r="AN1555" s="8"/>
      <c r="AO1555" s="8"/>
      <c r="AP1555" s="8"/>
      <c r="AQ1555" s="8"/>
      <c r="AR1555" s="8"/>
      <c r="AS1555" s="8"/>
    </row>
    <row r="1556" spans="1:45"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c r="AC1556" s="8"/>
      <c r="AD1556" s="8"/>
      <c r="AE1556" s="8"/>
      <c r="AF1556" s="8"/>
      <c r="AG1556" s="8"/>
      <c r="AH1556" s="8"/>
      <c r="AI1556" s="8"/>
      <c r="AJ1556" s="8"/>
      <c r="AK1556" s="8"/>
      <c r="AL1556" s="8"/>
      <c r="AM1556" s="8"/>
      <c r="AN1556" s="8"/>
      <c r="AO1556" s="8"/>
      <c r="AP1556" s="8"/>
      <c r="AQ1556" s="8"/>
      <c r="AR1556" s="8"/>
      <c r="AS1556" s="8"/>
    </row>
    <row r="1557" spans="1:45"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c r="AC1557" s="8"/>
      <c r="AD1557" s="8"/>
      <c r="AE1557" s="8"/>
      <c r="AF1557" s="8"/>
      <c r="AG1557" s="8"/>
      <c r="AH1557" s="8"/>
      <c r="AI1557" s="8"/>
      <c r="AJ1557" s="8"/>
      <c r="AK1557" s="8"/>
      <c r="AL1557" s="8"/>
      <c r="AM1557" s="8"/>
      <c r="AN1557" s="8"/>
      <c r="AO1557" s="8"/>
      <c r="AP1557" s="8"/>
      <c r="AQ1557" s="8"/>
      <c r="AR1557" s="8"/>
      <c r="AS1557" s="8"/>
    </row>
    <row r="1558" spans="1:45"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row>
    <row r="1559" spans="1:45"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c r="AC1559" s="8"/>
      <c r="AD1559" s="8"/>
      <c r="AE1559" s="8"/>
      <c r="AF1559" s="8"/>
      <c r="AG1559" s="8"/>
      <c r="AH1559" s="8"/>
      <c r="AI1559" s="8"/>
      <c r="AJ1559" s="8"/>
      <c r="AK1559" s="8"/>
      <c r="AL1559" s="8"/>
      <c r="AM1559" s="8"/>
      <c r="AN1559" s="8"/>
      <c r="AO1559" s="8"/>
      <c r="AP1559" s="8"/>
      <c r="AQ1559" s="8"/>
      <c r="AR1559" s="8"/>
      <c r="AS1559" s="8"/>
    </row>
    <row r="1560" spans="1:45"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c r="AC1560" s="8"/>
      <c r="AD1560" s="8"/>
      <c r="AE1560" s="8"/>
      <c r="AF1560" s="8"/>
      <c r="AG1560" s="8"/>
      <c r="AH1560" s="8"/>
      <c r="AI1560" s="8"/>
      <c r="AJ1560" s="8"/>
      <c r="AK1560" s="8"/>
      <c r="AL1560" s="8"/>
      <c r="AM1560" s="8"/>
      <c r="AN1560" s="8"/>
      <c r="AO1560" s="8"/>
      <c r="AP1560" s="8"/>
      <c r="AQ1560" s="8"/>
      <c r="AR1560" s="8"/>
      <c r="AS1560" s="8"/>
    </row>
    <row r="1561" spans="1:45"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c r="AC1561" s="8"/>
      <c r="AD1561" s="8"/>
      <c r="AE1561" s="8"/>
      <c r="AF1561" s="8"/>
      <c r="AG1561" s="8"/>
      <c r="AH1561" s="8"/>
      <c r="AI1561" s="8"/>
      <c r="AJ1561" s="8"/>
      <c r="AK1561" s="8"/>
      <c r="AL1561" s="8"/>
      <c r="AM1561" s="8"/>
      <c r="AN1561" s="8"/>
      <c r="AO1561" s="8"/>
      <c r="AP1561" s="8"/>
      <c r="AQ1561" s="8"/>
      <c r="AR1561" s="8"/>
      <c r="AS1561" s="8"/>
    </row>
    <row r="1562" spans="1:45"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c r="AC1562" s="8"/>
      <c r="AD1562" s="8"/>
      <c r="AE1562" s="8"/>
      <c r="AF1562" s="8"/>
      <c r="AG1562" s="8"/>
      <c r="AH1562" s="8"/>
      <c r="AI1562" s="8"/>
      <c r="AJ1562" s="8"/>
      <c r="AK1562" s="8"/>
      <c r="AL1562" s="8"/>
      <c r="AM1562" s="8"/>
      <c r="AN1562" s="8"/>
      <c r="AO1562" s="8"/>
      <c r="AP1562" s="8"/>
      <c r="AQ1562" s="8"/>
      <c r="AR1562" s="8"/>
      <c r="AS1562" s="8"/>
    </row>
    <row r="1563" spans="1:45"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c r="AC1563" s="8"/>
      <c r="AD1563" s="8"/>
      <c r="AE1563" s="8"/>
      <c r="AF1563" s="8"/>
      <c r="AG1563" s="8"/>
      <c r="AH1563" s="8"/>
      <c r="AI1563" s="8"/>
      <c r="AJ1563" s="8"/>
      <c r="AK1563" s="8"/>
      <c r="AL1563" s="8"/>
      <c r="AM1563" s="8"/>
      <c r="AN1563" s="8"/>
      <c r="AO1563" s="8"/>
      <c r="AP1563" s="8"/>
      <c r="AQ1563" s="8"/>
      <c r="AR1563" s="8"/>
      <c r="AS1563" s="8"/>
    </row>
    <row r="1564" spans="1:45"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c r="AC1564" s="8"/>
      <c r="AD1564" s="8"/>
      <c r="AE1564" s="8"/>
      <c r="AF1564" s="8"/>
      <c r="AG1564" s="8"/>
      <c r="AH1564" s="8"/>
      <c r="AI1564" s="8"/>
      <c r="AJ1564" s="8"/>
      <c r="AK1564" s="8"/>
      <c r="AL1564" s="8"/>
      <c r="AM1564" s="8"/>
      <c r="AN1564" s="8"/>
      <c r="AO1564" s="8"/>
      <c r="AP1564" s="8"/>
      <c r="AQ1564" s="8"/>
      <c r="AR1564" s="8"/>
      <c r="AS1564" s="8"/>
    </row>
    <row r="1565" spans="1:45"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c r="AC1565" s="8"/>
      <c r="AD1565" s="8"/>
      <c r="AE1565" s="8"/>
      <c r="AF1565" s="8"/>
      <c r="AG1565" s="8"/>
      <c r="AH1565" s="8"/>
      <c r="AI1565" s="8"/>
      <c r="AJ1565" s="8"/>
      <c r="AK1565" s="8"/>
      <c r="AL1565" s="8"/>
      <c r="AM1565" s="8"/>
      <c r="AN1565" s="8"/>
      <c r="AO1565" s="8"/>
      <c r="AP1565" s="8"/>
      <c r="AQ1565" s="8"/>
      <c r="AR1565" s="8"/>
      <c r="AS1565" s="8"/>
    </row>
    <row r="1566" spans="1:45"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row>
    <row r="1567" spans="1:45"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c r="AC1567" s="8"/>
      <c r="AD1567" s="8"/>
      <c r="AE1567" s="8"/>
      <c r="AF1567" s="8"/>
      <c r="AG1567" s="8"/>
      <c r="AH1567" s="8"/>
      <c r="AI1567" s="8"/>
      <c r="AJ1567" s="8"/>
      <c r="AK1567" s="8"/>
      <c r="AL1567" s="8"/>
      <c r="AM1567" s="8"/>
      <c r="AN1567" s="8"/>
      <c r="AO1567" s="8"/>
      <c r="AP1567" s="8"/>
      <c r="AQ1567" s="8"/>
      <c r="AR1567" s="8"/>
      <c r="AS1567" s="8"/>
    </row>
    <row r="1568" spans="1:45"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c r="AC1568" s="8"/>
      <c r="AD1568" s="8"/>
      <c r="AE1568" s="8"/>
      <c r="AF1568" s="8"/>
      <c r="AG1568" s="8"/>
      <c r="AH1568" s="8"/>
      <c r="AI1568" s="8"/>
      <c r="AJ1568" s="8"/>
      <c r="AK1568" s="8"/>
      <c r="AL1568" s="8"/>
      <c r="AM1568" s="8"/>
      <c r="AN1568" s="8"/>
      <c r="AO1568" s="8"/>
      <c r="AP1568" s="8"/>
      <c r="AQ1568" s="8"/>
      <c r="AR1568" s="8"/>
      <c r="AS1568" s="8"/>
    </row>
    <row r="1569" spans="1:45"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c r="AC1569" s="8"/>
      <c r="AD1569" s="8"/>
      <c r="AE1569" s="8"/>
      <c r="AF1569" s="8"/>
      <c r="AG1569" s="8"/>
      <c r="AH1569" s="8"/>
      <c r="AI1569" s="8"/>
      <c r="AJ1569" s="8"/>
      <c r="AK1569" s="8"/>
      <c r="AL1569" s="8"/>
      <c r="AM1569" s="8"/>
      <c r="AN1569" s="8"/>
      <c r="AO1569" s="8"/>
      <c r="AP1569" s="8"/>
      <c r="AQ1569" s="8"/>
      <c r="AR1569" s="8"/>
      <c r="AS1569" s="8"/>
    </row>
    <row r="1570" spans="1:45"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c r="AC1570" s="8"/>
      <c r="AD1570" s="8"/>
      <c r="AE1570" s="8"/>
      <c r="AF1570" s="8"/>
      <c r="AG1570" s="8"/>
      <c r="AH1570" s="8"/>
      <c r="AI1570" s="8"/>
      <c r="AJ1570" s="8"/>
      <c r="AK1570" s="8"/>
      <c r="AL1570" s="8"/>
      <c r="AM1570" s="8"/>
      <c r="AN1570" s="8"/>
      <c r="AO1570" s="8"/>
      <c r="AP1570" s="8"/>
      <c r="AQ1570" s="8"/>
      <c r="AR1570" s="8"/>
      <c r="AS1570" s="8"/>
    </row>
    <row r="1571" spans="1:45"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c r="AC1571" s="8"/>
      <c r="AD1571" s="8"/>
      <c r="AE1571" s="8"/>
      <c r="AF1571" s="8"/>
      <c r="AG1571" s="8"/>
      <c r="AH1571" s="8"/>
      <c r="AI1571" s="8"/>
      <c r="AJ1571" s="8"/>
      <c r="AK1571" s="8"/>
      <c r="AL1571" s="8"/>
      <c r="AM1571" s="8"/>
      <c r="AN1571" s="8"/>
      <c r="AO1571" s="8"/>
      <c r="AP1571" s="8"/>
      <c r="AQ1571" s="8"/>
      <c r="AR1571" s="8"/>
      <c r="AS1571" s="8"/>
    </row>
    <row r="1572" spans="1:45"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c r="AC1572" s="8"/>
      <c r="AD1572" s="8"/>
      <c r="AE1572" s="8"/>
      <c r="AF1572" s="8"/>
      <c r="AG1572" s="8"/>
      <c r="AH1572" s="8"/>
      <c r="AI1572" s="8"/>
      <c r="AJ1572" s="8"/>
      <c r="AK1572" s="8"/>
      <c r="AL1572" s="8"/>
      <c r="AM1572" s="8"/>
      <c r="AN1572" s="8"/>
      <c r="AO1572" s="8"/>
      <c r="AP1572" s="8"/>
      <c r="AQ1572" s="8"/>
      <c r="AR1572" s="8"/>
      <c r="AS1572" s="8"/>
    </row>
    <row r="1573" spans="1:45"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c r="AC1573" s="8"/>
      <c r="AD1573" s="8"/>
      <c r="AE1573" s="8"/>
      <c r="AF1573" s="8"/>
      <c r="AG1573" s="8"/>
      <c r="AH1573" s="8"/>
      <c r="AI1573" s="8"/>
      <c r="AJ1573" s="8"/>
      <c r="AK1573" s="8"/>
      <c r="AL1573" s="8"/>
      <c r="AM1573" s="8"/>
      <c r="AN1573" s="8"/>
      <c r="AO1573" s="8"/>
      <c r="AP1573" s="8"/>
      <c r="AQ1573" s="8"/>
      <c r="AR1573" s="8"/>
      <c r="AS1573" s="8"/>
    </row>
    <row r="1574" spans="1:45"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row>
    <row r="1575" spans="1:45"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c r="AC1575" s="8"/>
      <c r="AD1575" s="8"/>
      <c r="AE1575" s="8"/>
      <c r="AF1575" s="8"/>
      <c r="AG1575" s="8"/>
      <c r="AH1575" s="8"/>
      <c r="AI1575" s="8"/>
      <c r="AJ1575" s="8"/>
      <c r="AK1575" s="8"/>
      <c r="AL1575" s="8"/>
      <c r="AM1575" s="8"/>
      <c r="AN1575" s="8"/>
      <c r="AO1575" s="8"/>
      <c r="AP1575" s="8"/>
      <c r="AQ1575" s="8"/>
      <c r="AR1575" s="8"/>
      <c r="AS1575" s="8"/>
    </row>
    <row r="1576" spans="1:45"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c r="AC1576" s="8"/>
      <c r="AD1576" s="8"/>
      <c r="AE1576" s="8"/>
      <c r="AF1576" s="8"/>
      <c r="AG1576" s="8"/>
      <c r="AH1576" s="8"/>
      <c r="AI1576" s="8"/>
      <c r="AJ1576" s="8"/>
      <c r="AK1576" s="8"/>
      <c r="AL1576" s="8"/>
      <c r="AM1576" s="8"/>
      <c r="AN1576" s="8"/>
      <c r="AO1576" s="8"/>
      <c r="AP1576" s="8"/>
      <c r="AQ1576" s="8"/>
      <c r="AR1576" s="8"/>
      <c r="AS1576" s="8"/>
    </row>
    <row r="1577" spans="1:45"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c r="AC1577" s="8"/>
      <c r="AD1577" s="8"/>
      <c r="AE1577" s="8"/>
      <c r="AF1577" s="8"/>
      <c r="AG1577" s="8"/>
      <c r="AH1577" s="8"/>
      <c r="AI1577" s="8"/>
      <c r="AJ1577" s="8"/>
      <c r="AK1577" s="8"/>
      <c r="AL1577" s="8"/>
      <c r="AM1577" s="8"/>
      <c r="AN1577" s="8"/>
      <c r="AO1577" s="8"/>
      <c r="AP1577" s="8"/>
      <c r="AQ1577" s="8"/>
      <c r="AR1577" s="8"/>
      <c r="AS1577" s="8"/>
    </row>
    <row r="1578" spans="1:45"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c r="AC1578" s="8"/>
      <c r="AD1578" s="8"/>
      <c r="AE1578" s="8"/>
      <c r="AF1578" s="8"/>
      <c r="AG1578" s="8"/>
      <c r="AH1578" s="8"/>
      <c r="AI1578" s="8"/>
      <c r="AJ1578" s="8"/>
      <c r="AK1578" s="8"/>
      <c r="AL1578" s="8"/>
      <c r="AM1578" s="8"/>
      <c r="AN1578" s="8"/>
      <c r="AO1578" s="8"/>
      <c r="AP1578" s="8"/>
      <c r="AQ1578" s="8"/>
      <c r="AR1578" s="8"/>
      <c r="AS1578" s="8"/>
    </row>
    <row r="1579" spans="1:45"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c r="AC1579" s="8"/>
      <c r="AD1579" s="8"/>
      <c r="AE1579" s="8"/>
      <c r="AF1579" s="8"/>
      <c r="AG1579" s="8"/>
      <c r="AH1579" s="8"/>
      <c r="AI1579" s="8"/>
      <c r="AJ1579" s="8"/>
      <c r="AK1579" s="8"/>
      <c r="AL1579" s="8"/>
      <c r="AM1579" s="8"/>
      <c r="AN1579" s="8"/>
      <c r="AO1579" s="8"/>
      <c r="AP1579" s="8"/>
      <c r="AQ1579" s="8"/>
      <c r="AR1579" s="8"/>
      <c r="AS1579" s="8"/>
    </row>
    <row r="1580" spans="1:45"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c r="AC1580" s="8"/>
      <c r="AD1580" s="8"/>
      <c r="AE1580" s="8"/>
      <c r="AF1580" s="8"/>
      <c r="AG1580" s="8"/>
      <c r="AH1580" s="8"/>
      <c r="AI1580" s="8"/>
      <c r="AJ1580" s="8"/>
      <c r="AK1580" s="8"/>
      <c r="AL1580" s="8"/>
      <c r="AM1580" s="8"/>
      <c r="AN1580" s="8"/>
      <c r="AO1580" s="8"/>
      <c r="AP1580" s="8"/>
      <c r="AQ1580" s="8"/>
      <c r="AR1580" s="8"/>
      <c r="AS1580" s="8"/>
    </row>
    <row r="1581" spans="1:45"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c r="AC1581" s="8"/>
      <c r="AD1581" s="8"/>
      <c r="AE1581" s="8"/>
      <c r="AF1581" s="8"/>
      <c r="AG1581" s="8"/>
      <c r="AH1581" s="8"/>
      <c r="AI1581" s="8"/>
      <c r="AJ1581" s="8"/>
      <c r="AK1581" s="8"/>
      <c r="AL1581" s="8"/>
      <c r="AM1581" s="8"/>
      <c r="AN1581" s="8"/>
      <c r="AO1581" s="8"/>
      <c r="AP1581" s="8"/>
      <c r="AQ1581" s="8"/>
      <c r="AR1581" s="8"/>
      <c r="AS1581" s="8"/>
    </row>
    <row r="1582" spans="1:45"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row>
    <row r="1583" spans="1:45"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c r="AC1583" s="8"/>
      <c r="AD1583" s="8"/>
      <c r="AE1583" s="8"/>
      <c r="AF1583" s="8"/>
      <c r="AG1583" s="8"/>
      <c r="AH1583" s="8"/>
      <c r="AI1583" s="8"/>
      <c r="AJ1583" s="8"/>
      <c r="AK1583" s="8"/>
      <c r="AL1583" s="8"/>
      <c r="AM1583" s="8"/>
      <c r="AN1583" s="8"/>
      <c r="AO1583" s="8"/>
      <c r="AP1583" s="8"/>
      <c r="AQ1583" s="8"/>
      <c r="AR1583" s="8"/>
      <c r="AS1583" s="8"/>
    </row>
    <row r="1584" spans="1:45"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c r="AC1584" s="8"/>
      <c r="AD1584" s="8"/>
      <c r="AE1584" s="8"/>
      <c r="AF1584" s="8"/>
      <c r="AG1584" s="8"/>
      <c r="AH1584" s="8"/>
      <c r="AI1584" s="8"/>
      <c r="AJ1584" s="8"/>
      <c r="AK1584" s="8"/>
      <c r="AL1584" s="8"/>
      <c r="AM1584" s="8"/>
      <c r="AN1584" s="8"/>
      <c r="AO1584" s="8"/>
      <c r="AP1584" s="8"/>
      <c r="AQ1584" s="8"/>
      <c r="AR1584" s="8"/>
      <c r="AS1584" s="8"/>
    </row>
    <row r="1585" spans="1:45"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c r="AC1585" s="8"/>
      <c r="AD1585" s="8"/>
      <c r="AE1585" s="8"/>
      <c r="AF1585" s="8"/>
      <c r="AG1585" s="8"/>
      <c r="AH1585" s="8"/>
      <c r="AI1585" s="8"/>
      <c r="AJ1585" s="8"/>
      <c r="AK1585" s="8"/>
      <c r="AL1585" s="8"/>
      <c r="AM1585" s="8"/>
      <c r="AN1585" s="8"/>
      <c r="AO1585" s="8"/>
      <c r="AP1585" s="8"/>
      <c r="AQ1585" s="8"/>
      <c r="AR1585" s="8"/>
      <c r="AS1585" s="8"/>
    </row>
    <row r="1586" spans="1:45"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c r="AC1586" s="8"/>
      <c r="AD1586" s="8"/>
      <c r="AE1586" s="8"/>
      <c r="AF1586" s="8"/>
      <c r="AG1586" s="8"/>
      <c r="AH1586" s="8"/>
      <c r="AI1586" s="8"/>
      <c r="AJ1586" s="8"/>
      <c r="AK1586" s="8"/>
      <c r="AL1586" s="8"/>
      <c r="AM1586" s="8"/>
      <c r="AN1586" s="8"/>
      <c r="AO1586" s="8"/>
      <c r="AP1586" s="8"/>
      <c r="AQ1586" s="8"/>
      <c r="AR1586" s="8"/>
      <c r="AS1586" s="8"/>
    </row>
    <row r="1587" spans="1:45"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c r="AC1587" s="8"/>
      <c r="AD1587" s="8"/>
      <c r="AE1587" s="8"/>
      <c r="AF1587" s="8"/>
      <c r="AG1587" s="8"/>
      <c r="AH1587" s="8"/>
      <c r="AI1587" s="8"/>
      <c r="AJ1587" s="8"/>
      <c r="AK1587" s="8"/>
      <c r="AL1587" s="8"/>
      <c r="AM1587" s="8"/>
      <c r="AN1587" s="8"/>
      <c r="AO1587" s="8"/>
      <c r="AP1587" s="8"/>
      <c r="AQ1587" s="8"/>
      <c r="AR1587" s="8"/>
      <c r="AS1587" s="8"/>
    </row>
    <row r="1588" spans="1:45"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c r="AC1588" s="8"/>
      <c r="AD1588" s="8"/>
      <c r="AE1588" s="8"/>
      <c r="AF1588" s="8"/>
      <c r="AG1588" s="8"/>
      <c r="AH1588" s="8"/>
      <c r="AI1588" s="8"/>
      <c r="AJ1588" s="8"/>
      <c r="AK1588" s="8"/>
      <c r="AL1588" s="8"/>
      <c r="AM1588" s="8"/>
      <c r="AN1588" s="8"/>
      <c r="AO1588" s="8"/>
      <c r="AP1588" s="8"/>
      <c r="AQ1588" s="8"/>
      <c r="AR1588" s="8"/>
      <c r="AS1588" s="8"/>
    </row>
    <row r="1589" spans="1:45"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c r="AC1589" s="8"/>
      <c r="AD1589" s="8"/>
      <c r="AE1589" s="8"/>
      <c r="AF1589" s="8"/>
      <c r="AG1589" s="8"/>
      <c r="AH1589" s="8"/>
      <c r="AI1589" s="8"/>
      <c r="AJ1589" s="8"/>
      <c r="AK1589" s="8"/>
      <c r="AL1589" s="8"/>
      <c r="AM1589" s="8"/>
      <c r="AN1589" s="8"/>
      <c r="AO1589" s="8"/>
      <c r="AP1589" s="8"/>
      <c r="AQ1589" s="8"/>
      <c r="AR1589" s="8"/>
      <c r="AS1589" s="8"/>
    </row>
    <row r="1590" spans="1:45"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row>
    <row r="1591" spans="1:45"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c r="AC1591" s="8"/>
      <c r="AD1591" s="8"/>
      <c r="AE1591" s="8"/>
      <c r="AF1591" s="8"/>
      <c r="AG1591" s="8"/>
      <c r="AH1591" s="8"/>
      <c r="AI1591" s="8"/>
      <c r="AJ1591" s="8"/>
      <c r="AK1591" s="8"/>
      <c r="AL1591" s="8"/>
      <c r="AM1591" s="8"/>
      <c r="AN1591" s="8"/>
      <c r="AO1591" s="8"/>
      <c r="AP1591" s="8"/>
      <c r="AQ1591" s="8"/>
      <c r="AR1591" s="8"/>
      <c r="AS1591" s="8"/>
    </row>
    <row r="1592" spans="1:45"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c r="AC1592" s="8"/>
      <c r="AD1592" s="8"/>
      <c r="AE1592" s="8"/>
      <c r="AF1592" s="8"/>
      <c r="AG1592" s="8"/>
      <c r="AH1592" s="8"/>
      <c r="AI1592" s="8"/>
      <c r="AJ1592" s="8"/>
      <c r="AK1592" s="8"/>
      <c r="AL1592" s="8"/>
      <c r="AM1592" s="8"/>
      <c r="AN1592" s="8"/>
      <c r="AO1592" s="8"/>
      <c r="AP1592" s="8"/>
      <c r="AQ1592" s="8"/>
      <c r="AR1592" s="8"/>
      <c r="AS1592" s="8"/>
    </row>
    <row r="1593" spans="1:45"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c r="AC1593" s="8"/>
      <c r="AD1593" s="8"/>
      <c r="AE1593" s="8"/>
      <c r="AF1593" s="8"/>
      <c r="AG1593" s="8"/>
      <c r="AH1593" s="8"/>
      <c r="AI1593" s="8"/>
      <c r="AJ1593" s="8"/>
      <c r="AK1593" s="8"/>
      <c r="AL1593" s="8"/>
      <c r="AM1593" s="8"/>
      <c r="AN1593" s="8"/>
      <c r="AO1593" s="8"/>
      <c r="AP1593" s="8"/>
      <c r="AQ1593" s="8"/>
      <c r="AR1593" s="8"/>
      <c r="AS1593" s="8"/>
    </row>
    <row r="1594" spans="1:45"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c r="AC1594" s="8"/>
      <c r="AD1594" s="8"/>
      <c r="AE1594" s="8"/>
      <c r="AF1594" s="8"/>
      <c r="AG1594" s="8"/>
      <c r="AH1594" s="8"/>
      <c r="AI1594" s="8"/>
      <c r="AJ1594" s="8"/>
      <c r="AK1594" s="8"/>
      <c r="AL1594" s="8"/>
      <c r="AM1594" s="8"/>
      <c r="AN1594" s="8"/>
      <c r="AO1594" s="8"/>
      <c r="AP1594" s="8"/>
      <c r="AQ1594" s="8"/>
      <c r="AR1594" s="8"/>
      <c r="AS1594" s="8"/>
    </row>
    <row r="1595" spans="1:45"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c r="AC1595" s="8"/>
      <c r="AD1595" s="8"/>
      <c r="AE1595" s="8"/>
      <c r="AF1595" s="8"/>
      <c r="AG1595" s="8"/>
      <c r="AH1595" s="8"/>
      <c r="AI1595" s="8"/>
      <c r="AJ1595" s="8"/>
      <c r="AK1595" s="8"/>
      <c r="AL1595" s="8"/>
      <c r="AM1595" s="8"/>
      <c r="AN1595" s="8"/>
      <c r="AO1595" s="8"/>
      <c r="AP1595" s="8"/>
      <c r="AQ1595" s="8"/>
      <c r="AR1595" s="8"/>
      <c r="AS1595" s="8"/>
    </row>
    <row r="1596" spans="1:45"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c r="AC1596" s="8"/>
      <c r="AD1596" s="8"/>
      <c r="AE1596" s="8"/>
      <c r="AF1596" s="8"/>
      <c r="AG1596" s="8"/>
      <c r="AH1596" s="8"/>
      <c r="AI1596" s="8"/>
      <c r="AJ1596" s="8"/>
      <c r="AK1596" s="8"/>
      <c r="AL1596" s="8"/>
      <c r="AM1596" s="8"/>
      <c r="AN1596" s="8"/>
      <c r="AO1596" s="8"/>
      <c r="AP1596" s="8"/>
      <c r="AQ1596" s="8"/>
      <c r="AR1596" s="8"/>
      <c r="AS1596" s="8"/>
    </row>
    <row r="1597" spans="1:45"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c r="AC1597" s="8"/>
      <c r="AD1597" s="8"/>
      <c r="AE1597" s="8"/>
      <c r="AF1597" s="8"/>
      <c r="AG1597" s="8"/>
      <c r="AH1597" s="8"/>
      <c r="AI1597" s="8"/>
      <c r="AJ1597" s="8"/>
      <c r="AK1597" s="8"/>
      <c r="AL1597" s="8"/>
      <c r="AM1597" s="8"/>
      <c r="AN1597" s="8"/>
      <c r="AO1597" s="8"/>
      <c r="AP1597" s="8"/>
      <c r="AQ1597" s="8"/>
      <c r="AR1597" s="8"/>
      <c r="AS1597" s="8"/>
    </row>
    <row r="1598" spans="1:45"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row>
    <row r="1599" spans="1:45"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c r="AC1599" s="8"/>
      <c r="AD1599" s="8"/>
      <c r="AE1599" s="8"/>
      <c r="AF1599" s="8"/>
      <c r="AG1599" s="8"/>
      <c r="AH1599" s="8"/>
      <c r="AI1599" s="8"/>
      <c r="AJ1599" s="8"/>
      <c r="AK1599" s="8"/>
      <c r="AL1599" s="8"/>
      <c r="AM1599" s="8"/>
      <c r="AN1599" s="8"/>
      <c r="AO1599" s="8"/>
      <c r="AP1599" s="8"/>
      <c r="AQ1599" s="8"/>
      <c r="AR1599" s="8"/>
      <c r="AS1599" s="8"/>
    </row>
    <row r="1600" spans="1:45"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c r="AC1600" s="8"/>
      <c r="AD1600" s="8"/>
      <c r="AE1600" s="8"/>
      <c r="AF1600" s="8"/>
      <c r="AG1600" s="8"/>
      <c r="AH1600" s="8"/>
      <c r="AI1600" s="8"/>
      <c r="AJ1600" s="8"/>
      <c r="AK1600" s="8"/>
      <c r="AL1600" s="8"/>
      <c r="AM1600" s="8"/>
      <c r="AN1600" s="8"/>
      <c r="AO1600" s="8"/>
      <c r="AP1600" s="8"/>
      <c r="AQ1600" s="8"/>
      <c r="AR1600" s="8"/>
      <c r="AS1600" s="8"/>
    </row>
    <row r="1601" spans="1:45"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c r="AC1601" s="8"/>
      <c r="AD1601" s="8"/>
      <c r="AE1601" s="8"/>
      <c r="AF1601" s="8"/>
      <c r="AG1601" s="8"/>
      <c r="AH1601" s="8"/>
      <c r="AI1601" s="8"/>
      <c r="AJ1601" s="8"/>
      <c r="AK1601" s="8"/>
      <c r="AL1601" s="8"/>
      <c r="AM1601" s="8"/>
      <c r="AN1601" s="8"/>
      <c r="AO1601" s="8"/>
      <c r="AP1601" s="8"/>
      <c r="AQ1601" s="8"/>
      <c r="AR1601" s="8"/>
      <c r="AS1601" s="8"/>
    </row>
    <row r="1602" spans="1:45"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c r="AC1602" s="8"/>
      <c r="AD1602" s="8"/>
      <c r="AE1602" s="8"/>
      <c r="AF1602" s="8"/>
      <c r="AG1602" s="8"/>
      <c r="AH1602" s="8"/>
      <c r="AI1602" s="8"/>
      <c r="AJ1602" s="8"/>
      <c r="AK1602" s="8"/>
      <c r="AL1602" s="8"/>
      <c r="AM1602" s="8"/>
      <c r="AN1602" s="8"/>
      <c r="AO1602" s="8"/>
      <c r="AP1602" s="8"/>
      <c r="AQ1602" s="8"/>
      <c r="AR1602" s="8"/>
      <c r="AS1602" s="8"/>
    </row>
    <row r="1603" spans="1:45"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c r="AC1603" s="8"/>
      <c r="AD1603" s="8"/>
      <c r="AE1603" s="8"/>
      <c r="AF1603" s="8"/>
      <c r="AG1603" s="8"/>
      <c r="AH1603" s="8"/>
      <c r="AI1603" s="8"/>
      <c r="AJ1603" s="8"/>
      <c r="AK1603" s="8"/>
      <c r="AL1603" s="8"/>
      <c r="AM1603" s="8"/>
      <c r="AN1603" s="8"/>
      <c r="AO1603" s="8"/>
      <c r="AP1603" s="8"/>
      <c r="AQ1603" s="8"/>
      <c r="AR1603" s="8"/>
      <c r="AS1603" s="8"/>
    </row>
    <row r="1604" spans="1:45"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c r="AC1604" s="8"/>
      <c r="AD1604" s="8"/>
      <c r="AE1604" s="8"/>
      <c r="AF1604" s="8"/>
      <c r="AG1604" s="8"/>
      <c r="AH1604" s="8"/>
      <c r="AI1604" s="8"/>
      <c r="AJ1604" s="8"/>
      <c r="AK1604" s="8"/>
      <c r="AL1604" s="8"/>
      <c r="AM1604" s="8"/>
      <c r="AN1604" s="8"/>
      <c r="AO1604" s="8"/>
      <c r="AP1604" s="8"/>
      <c r="AQ1604" s="8"/>
      <c r="AR1604" s="8"/>
      <c r="AS1604" s="8"/>
    </row>
    <row r="1605" spans="1:45"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c r="AC1605" s="8"/>
      <c r="AD1605" s="8"/>
      <c r="AE1605" s="8"/>
      <c r="AF1605" s="8"/>
      <c r="AG1605" s="8"/>
      <c r="AH1605" s="8"/>
      <c r="AI1605" s="8"/>
      <c r="AJ1605" s="8"/>
      <c r="AK1605" s="8"/>
      <c r="AL1605" s="8"/>
      <c r="AM1605" s="8"/>
      <c r="AN1605" s="8"/>
      <c r="AO1605" s="8"/>
      <c r="AP1605" s="8"/>
      <c r="AQ1605" s="8"/>
      <c r="AR1605" s="8"/>
      <c r="AS1605" s="8"/>
    </row>
    <row r="1606" spans="1:45"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row>
    <row r="1607" spans="1:45"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c r="AC1607" s="8"/>
      <c r="AD1607" s="8"/>
      <c r="AE1607" s="8"/>
      <c r="AF1607" s="8"/>
      <c r="AG1607" s="8"/>
      <c r="AH1607" s="8"/>
      <c r="AI1607" s="8"/>
      <c r="AJ1607" s="8"/>
      <c r="AK1607" s="8"/>
      <c r="AL1607" s="8"/>
      <c r="AM1607" s="8"/>
      <c r="AN1607" s="8"/>
      <c r="AO1607" s="8"/>
      <c r="AP1607" s="8"/>
      <c r="AQ1607" s="8"/>
      <c r="AR1607" s="8"/>
      <c r="AS1607" s="8"/>
    </row>
    <row r="1608" spans="1:45"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c r="AC1608" s="8"/>
      <c r="AD1608" s="8"/>
      <c r="AE1608" s="8"/>
      <c r="AF1608" s="8"/>
      <c r="AG1608" s="8"/>
      <c r="AH1608" s="8"/>
      <c r="AI1608" s="8"/>
      <c r="AJ1608" s="8"/>
      <c r="AK1608" s="8"/>
      <c r="AL1608" s="8"/>
      <c r="AM1608" s="8"/>
      <c r="AN1608" s="8"/>
      <c r="AO1608" s="8"/>
      <c r="AP1608" s="8"/>
      <c r="AQ1608" s="8"/>
      <c r="AR1608" s="8"/>
      <c r="AS1608" s="8"/>
    </row>
    <row r="1609" spans="1:45"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c r="AC1609" s="8"/>
      <c r="AD1609" s="8"/>
      <c r="AE1609" s="8"/>
      <c r="AF1609" s="8"/>
      <c r="AG1609" s="8"/>
      <c r="AH1609" s="8"/>
      <c r="AI1609" s="8"/>
      <c r="AJ1609" s="8"/>
      <c r="AK1609" s="8"/>
      <c r="AL1609" s="8"/>
      <c r="AM1609" s="8"/>
      <c r="AN1609" s="8"/>
      <c r="AO1609" s="8"/>
      <c r="AP1609" s="8"/>
      <c r="AQ1609" s="8"/>
      <c r="AR1609" s="8"/>
      <c r="AS1609" s="8"/>
    </row>
    <row r="1610" spans="1:45"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c r="AC1610" s="8"/>
      <c r="AD1610" s="8"/>
      <c r="AE1610" s="8"/>
      <c r="AF1610" s="8"/>
      <c r="AG1610" s="8"/>
      <c r="AH1610" s="8"/>
      <c r="AI1610" s="8"/>
      <c r="AJ1610" s="8"/>
      <c r="AK1610" s="8"/>
      <c r="AL1610" s="8"/>
      <c r="AM1610" s="8"/>
      <c r="AN1610" s="8"/>
      <c r="AO1610" s="8"/>
      <c r="AP1610" s="8"/>
      <c r="AQ1610" s="8"/>
      <c r="AR1610" s="8"/>
      <c r="AS1610" s="8"/>
    </row>
    <row r="1611" spans="1:45"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c r="AC1611" s="8"/>
      <c r="AD1611" s="8"/>
      <c r="AE1611" s="8"/>
      <c r="AF1611" s="8"/>
      <c r="AG1611" s="8"/>
      <c r="AH1611" s="8"/>
      <c r="AI1611" s="8"/>
      <c r="AJ1611" s="8"/>
      <c r="AK1611" s="8"/>
      <c r="AL1611" s="8"/>
      <c r="AM1611" s="8"/>
      <c r="AN1611" s="8"/>
      <c r="AO1611" s="8"/>
      <c r="AP1611" s="8"/>
      <c r="AQ1611" s="8"/>
      <c r="AR1611" s="8"/>
      <c r="AS1611" s="8"/>
    </row>
    <row r="1612" spans="1:45"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c r="AC1612" s="8"/>
      <c r="AD1612" s="8"/>
      <c r="AE1612" s="8"/>
      <c r="AF1612" s="8"/>
      <c r="AG1612" s="8"/>
      <c r="AH1612" s="8"/>
      <c r="AI1612" s="8"/>
      <c r="AJ1612" s="8"/>
      <c r="AK1612" s="8"/>
      <c r="AL1612" s="8"/>
      <c r="AM1612" s="8"/>
      <c r="AN1612" s="8"/>
      <c r="AO1612" s="8"/>
      <c r="AP1612" s="8"/>
      <c r="AQ1612" s="8"/>
      <c r="AR1612" s="8"/>
      <c r="AS1612" s="8"/>
    </row>
    <row r="1613" spans="1:45"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c r="AC1613" s="8"/>
      <c r="AD1613" s="8"/>
      <c r="AE1613" s="8"/>
      <c r="AF1613" s="8"/>
      <c r="AG1613" s="8"/>
      <c r="AH1613" s="8"/>
      <c r="AI1613" s="8"/>
      <c r="AJ1613" s="8"/>
      <c r="AK1613" s="8"/>
      <c r="AL1613" s="8"/>
      <c r="AM1613" s="8"/>
      <c r="AN1613" s="8"/>
      <c r="AO1613" s="8"/>
      <c r="AP1613" s="8"/>
      <c r="AQ1613" s="8"/>
      <c r="AR1613" s="8"/>
      <c r="AS1613" s="8"/>
    </row>
    <row r="1614" spans="1:45"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row>
    <row r="1615" spans="1:45"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c r="AC1615" s="8"/>
      <c r="AD1615" s="8"/>
      <c r="AE1615" s="8"/>
      <c r="AF1615" s="8"/>
      <c r="AG1615" s="8"/>
      <c r="AH1615" s="8"/>
      <c r="AI1615" s="8"/>
      <c r="AJ1615" s="8"/>
      <c r="AK1615" s="8"/>
      <c r="AL1615" s="8"/>
      <c r="AM1615" s="8"/>
      <c r="AN1615" s="8"/>
      <c r="AO1615" s="8"/>
      <c r="AP1615" s="8"/>
      <c r="AQ1615" s="8"/>
      <c r="AR1615" s="8"/>
      <c r="AS1615" s="8"/>
    </row>
    <row r="1616" spans="1:45"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c r="AC1616" s="8"/>
      <c r="AD1616" s="8"/>
      <c r="AE1616" s="8"/>
      <c r="AF1616" s="8"/>
      <c r="AG1616" s="8"/>
      <c r="AH1616" s="8"/>
      <c r="AI1616" s="8"/>
      <c r="AJ1616" s="8"/>
      <c r="AK1616" s="8"/>
      <c r="AL1616" s="8"/>
      <c r="AM1616" s="8"/>
      <c r="AN1616" s="8"/>
      <c r="AO1616" s="8"/>
      <c r="AP1616" s="8"/>
      <c r="AQ1616" s="8"/>
      <c r="AR1616" s="8"/>
      <c r="AS1616" s="8"/>
    </row>
    <row r="1617" spans="1:45"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c r="AC1617" s="8"/>
      <c r="AD1617" s="8"/>
      <c r="AE1617" s="8"/>
      <c r="AF1617" s="8"/>
      <c r="AG1617" s="8"/>
      <c r="AH1617" s="8"/>
      <c r="AI1617" s="8"/>
      <c r="AJ1617" s="8"/>
      <c r="AK1617" s="8"/>
      <c r="AL1617" s="8"/>
      <c r="AM1617" s="8"/>
      <c r="AN1617" s="8"/>
      <c r="AO1617" s="8"/>
      <c r="AP1617" s="8"/>
      <c r="AQ1617" s="8"/>
      <c r="AR1617" s="8"/>
      <c r="AS1617" s="8"/>
    </row>
    <row r="1618" spans="1:45"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c r="AC1618" s="8"/>
      <c r="AD1618" s="8"/>
      <c r="AE1618" s="8"/>
      <c r="AF1618" s="8"/>
      <c r="AG1618" s="8"/>
      <c r="AH1618" s="8"/>
      <c r="AI1618" s="8"/>
      <c r="AJ1618" s="8"/>
      <c r="AK1618" s="8"/>
      <c r="AL1618" s="8"/>
      <c r="AM1618" s="8"/>
      <c r="AN1618" s="8"/>
      <c r="AO1618" s="8"/>
      <c r="AP1618" s="8"/>
      <c r="AQ1618" s="8"/>
      <c r="AR1618" s="8"/>
      <c r="AS1618" s="8"/>
    </row>
    <row r="1619" spans="1:45"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c r="AC1619" s="8"/>
      <c r="AD1619" s="8"/>
      <c r="AE1619" s="8"/>
      <c r="AF1619" s="8"/>
      <c r="AG1619" s="8"/>
      <c r="AH1619" s="8"/>
      <c r="AI1619" s="8"/>
      <c r="AJ1619" s="8"/>
      <c r="AK1619" s="8"/>
      <c r="AL1619" s="8"/>
      <c r="AM1619" s="8"/>
      <c r="AN1619" s="8"/>
      <c r="AO1619" s="8"/>
      <c r="AP1619" s="8"/>
      <c r="AQ1619" s="8"/>
      <c r="AR1619" s="8"/>
      <c r="AS1619" s="8"/>
    </row>
    <row r="1620" spans="1:45"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c r="AC1620" s="8"/>
      <c r="AD1620" s="8"/>
      <c r="AE1620" s="8"/>
      <c r="AF1620" s="8"/>
      <c r="AG1620" s="8"/>
      <c r="AH1620" s="8"/>
      <c r="AI1620" s="8"/>
      <c r="AJ1620" s="8"/>
      <c r="AK1620" s="8"/>
      <c r="AL1620" s="8"/>
      <c r="AM1620" s="8"/>
      <c r="AN1620" s="8"/>
      <c r="AO1620" s="8"/>
      <c r="AP1620" s="8"/>
      <c r="AQ1620" s="8"/>
      <c r="AR1620" s="8"/>
      <c r="AS1620" s="8"/>
    </row>
    <row r="1621" spans="1:45"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c r="AC1621" s="8"/>
      <c r="AD1621" s="8"/>
      <c r="AE1621" s="8"/>
      <c r="AF1621" s="8"/>
      <c r="AG1621" s="8"/>
      <c r="AH1621" s="8"/>
      <c r="AI1621" s="8"/>
      <c r="AJ1621" s="8"/>
      <c r="AK1621" s="8"/>
      <c r="AL1621" s="8"/>
      <c r="AM1621" s="8"/>
      <c r="AN1621" s="8"/>
      <c r="AO1621" s="8"/>
      <c r="AP1621" s="8"/>
      <c r="AQ1621" s="8"/>
      <c r="AR1621" s="8"/>
      <c r="AS1621" s="8"/>
    </row>
    <row r="1622" spans="1:45"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row>
    <row r="1623" spans="1:45"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c r="AC1623" s="8"/>
      <c r="AD1623" s="8"/>
      <c r="AE1623" s="8"/>
      <c r="AF1623" s="8"/>
      <c r="AG1623" s="8"/>
      <c r="AH1623" s="8"/>
      <c r="AI1623" s="8"/>
      <c r="AJ1623" s="8"/>
      <c r="AK1623" s="8"/>
      <c r="AL1623" s="8"/>
      <c r="AM1623" s="8"/>
      <c r="AN1623" s="8"/>
      <c r="AO1623" s="8"/>
      <c r="AP1623" s="8"/>
      <c r="AQ1623" s="8"/>
      <c r="AR1623" s="8"/>
      <c r="AS1623" s="8"/>
    </row>
    <row r="1624" spans="1:45"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c r="AC1624" s="8"/>
      <c r="AD1624" s="8"/>
      <c r="AE1624" s="8"/>
      <c r="AF1624" s="8"/>
      <c r="AG1624" s="8"/>
      <c r="AH1624" s="8"/>
      <c r="AI1624" s="8"/>
      <c r="AJ1624" s="8"/>
      <c r="AK1624" s="8"/>
      <c r="AL1624" s="8"/>
      <c r="AM1624" s="8"/>
      <c r="AN1624" s="8"/>
      <c r="AO1624" s="8"/>
      <c r="AP1624" s="8"/>
      <c r="AQ1624" s="8"/>
      <c r="AR1624" s="8"/>
      <c r="AS1624" s="8"/>
    </row>
    <row r="1625" spans="1:45"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c r="AC1625" s="8"/>
      <c r="AD1625" s="8"/>
      <c r="AE1625" s="8"/>
      <c r="AF1625" s="8"/>
      <c r="AG1625" s="8"/>
      <c r="AH1625" s="8"/>
      <c r="AI1625" s="8"/>
      <c r="AJ1625" s="8"/>
      <c r="AK1625" s="8"/>
      <c r="AL1625" s="8"/>
      <c r="AM1625" s="8"/>
      <c r="AN1625" s="8"/>
      <c r="AO1625" s="8"/>
      <c r="AP1625" s="8"/>
      <c r="AQ1625" s="8"/>
      <c r="AR1625" s="8"/>
      <c r="AS1625" s="8"/>
    </row>
    <row r="1626" spans="1:45"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c r="AC1626" s="8"/>
      <c r="AD1626" s="8"/>
      <c r="AE1626" s="8"/>
      <c r="AF1626" s="8"/>
      <c r="AG1626" s="8"/>
      <c r="AH1626" s="8"/>
      <c r="AI1626" s="8"/>
      <c r="AJ1626" s="8"/>
      <c r="AK1626" s="8"/>
      <c r="AL1626" s="8"/>
      <c r="AM1626" s="8"/>
      <c r="AN1626" s="8"/>
      <c r="AO1626" s="8"/>
      <c r="AP1626" s="8"/>
      <c r="AQ1626" s="8"/>
      <c r="AR1626" s="8"/>
      <c r="AS1626" s="8"/>
    </row>
    <row r="1627" spans="1:45"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c r="AC1627" s="8"/>
      <c r="AD1627" s="8"/>
      <c r="AE1627" s="8"/>
      <c r="AF1627" s="8"/>
      <c r="AG1627" s="8"/>
      <c r="AH1627" s="8"/>
      <c r="AI1627" s="8"/>
      <c r="AJ1627" s="8"/>
      <c r="AK1627" s="8"/>
      <c r="AL1627" s="8"/>
      <c r="AM1627" s="8"/>
      <c r="AN1627" s="8"/>
      <c r="AO1627" s="8"/>
      <c r="AP1627" s="8"/>
      <c r="AQ1627" s="8"/>
      <c r="AR1627" s="8"/>
      <c r="AS1627" s="8"/>
    </row>
    <row r="1628" spans="1:45"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c r="AC1628" s="8"/>
      <c r="AD1628" s="8"/>
      <c r="AE1628" s="8"/>
      <c r="AF1628" s="8"/>
      <c r="AG1628" s="8"/>
      <c r="AH1628" s="8"/>
      <c r="AI1628" s="8"/>
      <c r="AJ1628" s="8"/>
      <c r="AK1628" s="8"/>
      <c r="AL1628" s="8"/>
      <c r="AM1628" s="8"/>
      <c r="AN1628" s="8"/>
      <c r="AO1628" s="8"/>
      <c r="AP1628" s="8"/>
      <c r="AQ1628" s="8"/>
      <c r="AR1628" s="8"/>
      <c r="AS1628" s="8"/>
    </row>
    <row r="1629" spans="1:45"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c r="AC1629" s="8"/>
      <c r="AD1629" s="8"/>
      <c r="AE1629" s="8"/>
      <c r="AF1629" s="8"/>
      <c r="AG1629" s="8"/>
      <c r="AH1629" s="8"/>
      <c r="AI1629" s="8"/>
      <c r="AJ1629" s="8"/>
      <c r="AK1629" s="8"/>
      <c r="AL1629" s="8"/>
      <c r="AM1629" s="8"/>
      <c r="AN1629" s="8"/>
      <c r="AO1629" s="8"/>
      <c r="AP1629" s="8"/>
      <c r="AQ1629" s="8"/>
      <c r="AR1629" s="8"/>
      <c r="AS1629" s="8"/>
    </row>
    <row r="1630" spans="1:45"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row>
    <row r="1631" spans="1:45"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c r="AC1631" s="8"/>
      <c r="AD1631" s="8"/>
      <c r="AE1631" s="8"/>
      <c r="AF1631" s="8"/>
      <c r="AG1631" s="8"/>
      <c r="AH1631" s="8"/>
      <c r="AI1631" s="8"/>
      <c r="AJ1631" s="8"/>
      <c r="AK1631" s="8"/>
      <c r="AL1631" s="8"/>
      <c r="AM1631" s="8"/>
      <c r="AN1631" s="8"/>
      <c r="AO1631" s="8"/>
      <c r="AP1631" s="8"/>
      <c r="AQ1631" s="8"/>
      <c r="AR1631" s="8"/>
      <c r="AS1631" s="8"/>
    </row>
    <row r="1632" spans="1:45"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c r="AC1632" s="8"/>
      <c r="AD1632" s="8"/>
      <c r="AE1632" s="8"/>
      <c r="AF1632" s="8"/>
      <c r="AG1632" s="8"/>
      <c r="AH1632" s="8"/>
      <c r="AI1632" s="8"/>
      <c r="AJ1632" s="8"/>
      <c r="AK1632" s="8"/>
      <c r="AL1632" s="8"/>
      <c r="AM1632" s="8"/>
      <c r="AN1632" s="8"/>
      <c r="AO1632" s="8"/>
      <c r="AP1632" s="8"/>
      <c r="AQ1632" s="8"/>
      <c r="AR1632" s="8"/>
      <c r="AS1632" s="8"/>
    </row>
    <row r="1633" spans="1:45"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c r="AC1633" s="8"/>
      <c r="AD1633" s="8"/>
      <c r="AE1633" s="8"/>
      <c r="AF1633" s="8"/>
      <c r="AG1633" s="8"/>
      <c r="AH1633" s="8"/>
      <c r="AI1633" s="8"/>
      <c r="AJ1633" s="8"/>
      <c r="AK1633" s="8"/>
      <c r="AL1633" s="8"/>
      <c r="AM1633" s="8"/>
      <c r="AN1633" s="8"/>
      <c r="AO1633" s="8"/>
      <c r="AP1633" s="8"/>
      <c r="AQ1633" s="8"/>
      <c r="AR1633" s="8"/>
      <c r="AS1633" s="8"/>
    </row>
    <row r="1634" spans="1:45"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c r="AC1634" s="8"/>
      <c r="AD1634" s="8"/>
      <c r="AE1634" s="8"/>
      <c r="AF1634" s="8"/>
      <c r="AG1634" s="8"/>
      <c r="AH1634" s="8"/>
      <c r="AI1634" s="8"/>
      <c r="AJ1634" s="8"/>
      <c r="AK1634" s="8"/>
      <c r="AL1634" s="8"/>
      <c r="AM1634" s="8"/>
      <c r="AN1634" s="8"/>
      <c r="AO1634" s="8"/>
      <c r="AP1634" s="8"/>
      <c r="AQ1634" s="8"/>
      <c r="AR1634" s="8"/>
      <c r="AS1634" s="8"/>
    </row>
    <row r="1635" spans="1:45"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c r="AC1635" s="8"/>
      <c r="AD1635" s="8"/>
      <c r="AE1635" s="8"/>
      <c r="AF1635" s="8"/>
      <c r="AG1635" s="8"/>
      <c r="AH1635" s="8"/>
      <c r="AI1635" s="8"/>
      <c r="AJ1635" s="8"/>
      <c r="AK1635" s="8"/>
      <c r="AL1635" s="8"/>
      <c r="AM1635" s="8"/>
      <c r="AN1635" s="8"/>
      <c r="AO1635" s="8"/>
      <c r="AP1635" s="8"/>
      <c r="AQ1635" s="8"/>
      <c r="AR1635" s="8"/>
      <c r="AS1635" s="8"/>
    </row>
    <row r="1636" spans="1:45"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c r="AC1636" s="8"/>
      <c r="AD1636" s="8"/>
      <c r="AE1636" s="8"/>
      <c r="AF1636" s="8"/>
      <c r="AG1636" s="8"/>
      <c r="AH1636" s="8"/>
      <c r="AI1636" s="8"/>
      <c r="AJ1636" s="8"/>
      <c r="AK1636" s="8"/>
      <c r="AL1636" s="8"/>
      <c r="AM1636" s="8"/>
      <c r="AN1636" s="8"/>
      <c r="AO1636" s="8"/>
      <c r="AP1636" s="8"/>
      <c r="AQ1636" s="8"/>
      <c r="AR1636" s="8"/>
      <c r="AS1636" s="8"/>
    </row>
    <row r="1637" spans="1:45"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c r="AC1637" s="8"/>
      <c r="AD1637" s="8"/>
      <c r="AE1637" s="8"/>
      <c r="AF1637" s="8"/>
      <c r="AG1637" s="8"/>
      <c r="AH1637" s="8"/>
      <c r="AI1637" s="8"/>
      <c r="AJ1637" s="8"/>
      <c r="AK1637" s="8"/>
      <c r="AL1637" s="8"/>
      <c r="AM1637" s="8"/>
      <c r="AN1637" s="8"/>
      <c r="AO1637" s="8"/>
      <c r="AP1637" s="8"/>
      <c r="AQ1637" s="8"/>
      <c r="AR1637" s="8"/>
      <c r="AS1637" s="8"/>
    </row>
    <row r="1638" spans="1:45"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row>
    <row r="1639" spans="1:45"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c r="AC1639" s="8"/>
      <c r="AD1639" s="8"/>
      <c r="AE1639" s="8"/>
      <c r="AF1639" s="8"/>
      <c r="AG1639" s="8"/>
      <c r="AH1639" s="8"/>
      <c r="AI1639" s="8"/>
      <c r="AJ1639" s="8"/>
      <c r="AK1639" s="8"/>
      <c r="AL1639" s="8"/>
      <c r="AM1639" s="8"/>
      <c r="AN1639" s="8"/>
      <c r="AO1639" s="8"/>
      <c r="AP1639" s="8"/>
      <c r="AQ1639" s="8"/>
      <c r="AR1639" s="8"/>
      <c r="AS1639" s="8"/>
    </row>
    <row r="1640" spans="1:45"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c r="AC1640" s="8"/>
      <c r="AD1640" s="8"/>
      <c r="AE1640" s="8"/>
      <c r="AF1640" s="8"/>
      <c r="AG1640" s="8"/>
      <c r="AH1640" s="8"/>
      <c r="AI1640" s="8"/>
      <c r="AJ1640" s="8"/>
      <c r="AK1640" s="8"/>
      <c r="AL1640" s="8"/>
      <c r="AM1640" s="8"/>
      <c r="AN1640" s="8"/>
      <c r="AO1640" s="8"/>
      <c r="AP1640" s="8"/>
      <c r="AQ1640" s="8"/>
      <c r="AR1640" s="8"/>
      <c r="AS1640" s="8"/>
    </row>
    <row r="1641" spans="1:45"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c r="AC1641" s="8"/>
      <c r="AD1641" s="8"/>
      <c r="AE1641" s="8"/>
      <c r="AF1641" s="8"/>
      <c r="AG1641" s="8"/>
      <c r="AH1641" s="8"/>
      <c r="AI1641" s="8"/>
      <c r="AJ1641" s="8"/>
      <c r="AK1641" s="8"/>
      <c r="AL1641" s="8"/>
      <c r="AM1641" s="8"/>
      <c r="AN1641" s="8"/>
      <c r="AO1641" s="8"/>
      <c r="AP1641" s="8"/>
      <c r="AQ1641" s="8"/>
      <c r="AR1641" s="8"/>
      <c r="AS1641" s="8"/>
    </row>
    <row r="1642" spans="1:45"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c r="AC1642" s="8"/>
      <c r="AD1642" s="8"/>
      <c r="AE1642" s="8"/>
      <c r="AF1642" s="8"/>
      <c r="AG1642" s="8"/>
      <c r="AH1642" s="8"/>
      <c r="AI1642" s="8"/>
      <c r="AJ1642" s="8"/>
      <c r="AK1642" s="8"/>
      <c r="AL1642" s="8"/>
      <c r="AM1642" s="8"/>
      <c r="AN1642" s="8"/>
      <c r="AO1642" s="8"/>
      <c r="AP1642" s="8"/>
      <c r="AQ1642" s="8"/>
      <c r="AR1642" s="8"/>
      <c r="AS1642" s="8"/>
    </row>
    <row r="1643" spans="1:45"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c r="AC1643" s="8"/>
      <c r="AD1643" s="8"/>
      <c r="AE1643" s="8"/>
      <c r="AF1643" s="8"/>
      <c r="AG1643" s="8"/>
      <c r="AH1643" s="8"/>
      <c r="AI1643" s="8"/>
      <c r="AJ1643" s="8"/>
      <c r="AK1643" s="8"/>
      <c r="AL1643" s="8"/>
      <c r="AM1643" s="8"/>
      <c r="AN1643" s="8"/>
      <c r="AO1643" s="8"/>
      <c r="AP1643" s="8"/>
      <c r="AQ1643" s="8"/>
      <c r="AR1643" s="8"/>
      <c r="AS1643" s="8"/>
    </row>
    <row r="1644" spans="1:45"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c r="AC1644" s="8"/>
      <c r="AD1644" s="8"/>
      <c r="AE1644" s="8"/>
      <c r="AF1644" s="8"/>
      <c r="AG1644" s="8"/>
      <c r="AH1644" s="8"/>
      <c r="AI1644" s="8"/>
      <c r="AJ1644" s="8"/>
      <c r="AK1644" s="8"/>
      <c r="AL1644" s="8"/>
      <c r="AM1644" s="8"/>
      <c r="AN1644" s="8"/>
      <c r="AO1644" s="8"/>
      <c r="AP1644" s="8"/>
      <c r="AQ1644" s="8"/>
      <c r="AR1644" s="8"/>
      <c r="AS1644" s="8"/>
    </row>
    <row r="1645" spans="1:45"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c r="AC1645" s="8"/>
      <c r="AD1645" s="8"/>
      <c r="AE1645" s="8"/>
      <c r="AF1645" s="8"/>
      <c r="AG1645" s="8"/>
      <c r="AH1645" s="8"/>
      <c r="AI1645" s="8"/>
      <c r="AJ1645" s="8"/>
      <c r="AK1645" s="8"/>
      <c r="AL1645" s="8"/>
      <c r="AM1645" s="8"/>
      <c r="AN1645" s="8"/>
      <c r="AO1645" s="8"/>
      <c r="AP1645" s="8"/>
      <c r="AQ1645" s="8"/>
      <c r="AR1645" s="8"/>
      <c r="AS1645" s="8"/>
    </row>
    <row r="1646" spans="1:45"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row>
    <row r="1647" spans="1:45"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c r="AC1647" s="8"/>
      <c r="AD1647" s="8"/>
      <c r="AE1647" s="8"/>
      <c r="AF1647" s="8"/>
      <c r="AG1647" s="8"/>
      <c r="AH1647" s="8"/>
      <c r="AI1647" s="8"/>
      <c r="AJ1647" s="8"/>
      <c r="AK1647" s="8"/>
      <c r="AL1647" s="8"/>
      <c r="AM1647" s="8"/>
      <c r="AN1647" s="8"/>
      <c r="AO1647" s="8"/>
      <c r="AP1647" s="8"/>
      <c r="AQ1647" s="8"/>
      <c r="AR1647" s="8"/>
      <c r="AS1647" s="8"/>
    </row>
    <row r="1648" spans="1:45"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c r="AC1648" s="8"/>
      <c r="AD1648" s="8"/>
      <c r="AE1648" s="8"/>
      <c r="AF1648" s="8"/>
      <c r="AG1648" s="8"/>
      <c r="AH1648" s="8"/>
      <c r="AI1648" s="8"/>
      <c r="AJ1648" s="8"/>
      <c r="AK1648" s="8"/>
      <c r="AL1648" s="8"/>
      <c r="AM1648" s="8"/>
      <c r="AN1648" s="8"/>
      <c r="AO1648" s="8"/>
      <c r="AP1648" s="8"/>
      <c r="AQ1648" s="8"/>
      <c r="AR1648" s="8"/>
      <c r="AS1648" s="8"/>
    </row>
    <row r="1649" spans="1:45"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c r="AC1649" s="8"/>
      <c r="AD1649" s="8"/>
      <c r="AE1649" s="8"/>
      <c r="AF1649" s="8"/>
      <c r="AG1649" s="8"/>
      <c r="AH1649" s="8"/>
      <c r="AI1649" s="8"/>
      <c r="AJ1649" s="8"/>
      <c r="AK1649" s="8"/>
      <c r="AL1649" s="8"/>
      <c r="AM1649" s="8"/>
      <c r="AN1649" s="8"/>
      <c r="AO1649" s="8"/>
      <c r="AP1649" s="8"/>
      <c r="AQ1649" s="8"/>
      <c r="AR1649" s="8"/>
      <c r="AS1649" s="8"/>
    </row>
    <row r="1650" spans="1:45"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c r="AC1650" s="8"/>
      <c r="AD1650" s="8"/>
      <c r="AE1650" s="8"/>
      <c r="AF1650" s="8"/>
      <c r="AG1650" s="8"/>
      <c r="AH1650" s="8"/>
      <c r="AI1650" s="8"/>
      <c r="AJ1650" s="8"/>
      <c r="AK1650" s="8"/>
      <c r="AL1650" s="8"/>
      <c r="AM1650" s="8"/>
      <c r="AN1650" s="8"/>
      <c r="AO1650" s="8"/>
      <c r="AP1650" s="8"/>
      <c r="AQ1650" s="8"/>
      <c r="AR1650" s="8"/>
      <c r="AS1650" s="8"/>
    </row>
    <row r="1651" spans="1:45"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c r="AC1651" s="8"/>
      <c r="AD1651" s="8"/>
      <c r="AE1651" s="8"/>
      <c r="AF1651" s="8"/>
      <c r="AG1651" s="8"/>
      <c r="AH1651" s="8"/>
      <c r="AI1651" s="8"/>
      <c r="AJ1651" s="8"/>
      <c r="AK1651" s="8"/>
      <c r="AL1651" s="8"/>
      <c r="AM1651" s="8"/>
      <c r="AN1651" s="8"/>
      <c r="AO1651" s="8"/>
      <c r="AP1651" s="8"/>
      <c r="AQ1651" s="8"/>
      <c r="AR1651" s="8"/>
      <c r="AS1651" s="8"/>
    </row>
    <row r="1652" spans="1:45"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c r="AC1652" s="8"/>
      <c r="AD1652" s="8"/>
      <c r="AE1652" s="8"/>
      <c r="AF1652" s="8"/>
      <c r="AG1652" s="8"/>
      <c r="AH1652" s="8"/>
      <c r="AI1652" s="8"/>
      <c r="AJ1652" s="8"/>
      <c r="AK1652" s="8"/>
      <c r="AL1652" s="8"/>
      <c r="AM1652" s="8"/>
      <c r="AN1652" s="8"/>
      <c r="AO1652" s="8"/>
      <c r="AP1652" s="8"/>
      <c r="AQ1652" s="8"/>
      <c r="AR1652" s="8"/>
      <c r="AS1652" s="8"/>
    </row>
    <row r="1653" spans="1:45"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c r="AC1653" s="8"/>
      <c r="AD1653" s="8"/>
      <c r="AE1653" s="8"/>
      <c r="AF1653" s="8"/>
      <c r="AG1653" s="8"/>
      <c r="AH1653" s="8"/>
      <c r="AI1653" s="8"/>
      <c r="AJ1653" s="8"/>
      <c r="AK1653" s="8"/>
      <c r="AL1653" s="8"/>
      <c r="AM1653" s="8"/>
      <c r="AN1653" s="8"/>
      <c r="AO1653" s="8"/>
      <c r="AP1653" s="8"/>
      <c r="AQ1653" s="8"/>
      <c r="AR1653" s="8"/>
      <c r="AS1653" s="8"/>
    </row>
    <row r="1654" spans="1:45"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row>
    <row r="1655" spans="1:45"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c r="AC1655" s="8"/>
      <c r="AD1655" s="8"/>
      <c r="AE1655" s="8"/>
      <c r="AF1655" s="8"/>
      <c r="AG1655" s="8"/>
      <c r="AH1655" s="8"/>
      <c r="AI1655" s="8"/>
      <c r="AJ1655" s="8"/>
      <c r="AK1655" s="8"/>
      <c r="AL1655" s="8"/>
      <c r="AM1655" s="8"/>
      <c r="AN1655" s="8"/>
      <c r="AO1655" s="8"/>
      <c r="AP1655" s="8"/>
      <c r="AQ1655" s="8"/>
      <c r="AR1655" s="8"/>
      <c r="AS1655" s="8"/>
    </row>
    <row r="1656" spans="1:45"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c r="AC1656" s="8"/>
      <c r="AD1656" s="8"/>
      <c r="AE1656" s="8"/>
      <c r="AF1656" s="8"/>
      <c r="AG1656" s="8"/>
      <c r="AH1656" s="8"/>
      <c r="AI1656" s="8"/>
      <c r="AJ1656" s="8"/>
      <c r="AK1656" s="8"/>
      <c r="AL1656" s="8"/>
      <c r="AM1656" s="8"/>
      <c r="AN1656" s="8"/>
      <c r="AO1656" s="8"/>
      <c r="AP1656" s="8"/>
      <c r="AQ1656" s="8"/>
      <c r="AR1656" s="8"/>
      <c r="AS1656" s="8"/>
    </row>
    <row r="1657" spans="1:45"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c r="AC1657" s="8"/>
      <c r="AD1657" s="8"/>
      <c r="AE1657" s="8"/>
      <c r="AF1657" s="8"/>
      <c r="AG1657" s="8"/>
      <c r="AH1657" s="8"/>
      <c r="AI1657" s="8"/>
      <c r="AJ1657" s="8"/>
      <c r="AK1657" s="8"/>
      <c r="AL1657" s="8"/>
      <c r="AM1657" s="8"/>
      <c r="AN1657" s="8"/>
      <c r="AO1657" s="8"/>
      <c r="AP1657" s="8"/>
      <c r="AQ1657" s="8"/>
      <c r="AR1657" s="8"/>
      <c r="AS1657" s="8"/>
    </row>
    <row r="1658" spans="1:45"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c r="AC1658" s="8"/>
      <c r="AD1658" s="8"/>
      <c r="AE1658" s="8"/>
      <c r="AF1658" s="8"/>
      <c r="AG1658" s="8"/>
      <c r="AH1658" s="8"/>
      <c r="AI1658" s="8"/>
      <c r="AJ1658" s="8"/>
      <c r="AK1658" s="8"/>
      <c r="AL1658" s="8"/>
      <c r="AM1658" s="8"/>
      <c r="AN1658" s="8"/>
      <c r="AO1658" s="8"/>
      <c r="AP1658" s="8"/>
      <c r="AQ1658" s="8"/>
      <c r="AR1658" s="8"/>
      <c r="AS1658" s="8"/>
    </row>
    <row r="1659" spans="1:45"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c r="AC1659" s="8"/>
      <c r="AD1659" s="8"/>
      <c r="AE1659" s="8"/>
      <c r="AF1659" s="8"/>
      <c r="AG1659" s="8"/>
      <c r="AH1659" s="8"/>
      <c r="AI1659" s="8"/>
      <c r="AJ1659" s="8"/>
      <c r="AK1659" s="8"/>
      <c r="AL1659" s="8"/>
      <c r="AM1659" s="8"/>
      <c r="AN1659" s="8"/>
      <c r="AO1659" s="8"/>
      <c r="AP1659" s="8"/>
      <c r="AQ1659" s="8"/>
      <c r="AR1659" s="8"/>
      <c r="AS1659" s="8"/>
    </row>
    <row r="1660" spans="1:45"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c r="AC1660" s="8"/>
      <c r="AD1660" s="8"/>
      <c r="AE1660" s="8"/>
      <c r="AF1660" s="8"/>
      <c r="AG1660" s="8"/>
      <c r="AH1660" s="8"/>
      <c r="AI1660" s="8"/>
      <c r="AJ1660" s="8"/>
      <c r="AK1660" s="8"/>
      <c r="AL1660" s="8"/>
      <c r="AM1660" s="8"/>
      <c r="AN1660" s="8"/>
      <c r="AO1660" s="8"/>
      <c r="AP1660" s="8"/>
      <c r="AQ1660" s="8"/>
      <c r="AR1660" s="8"/>
      <c r="AS1660" s="8"/>
    </row>
    <row r="1661" spans="1:45"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c r="AC1661" s="8"/>
      <c r="AD1661" s="8"/>
      <c r="AE1661" s="8"/>
      <c r="AF1661" s="8"/>
      <c r="AG1661" s="8"/>
      <c r="AH1661" s="8"/>
      <c r="AI1661" s="8"/>
      <c r="AJ1661" s="8"/>
      <c r="AK1661" s="8"/>
      <c r="AL1661" s="8"/>
      <c r="AM1661" s="8"/>
      <c r="AN1661" s="8"/>
      <c r="AO1661" s="8"/>
      <c r="AP1661" s="8"/>
      <c r="AQ1661" s="8"/>
      <c r="AR1661" s="8"/>
      <c r="AS1661" s="8"/>
    </row>
    <row r="1662" spans="1:45"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row>
    <row r="1663" spans="1:45"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c r="AC1663" s="8"/>
      <c r="AD1663" s="8"/>
      <c r="AE1663" s="8"/>
      <c r="AF1663" s="8"/>
      <c r="AG1663" s="8"/>
      <c r="AH1663" s="8"/>
      <c r="AI1663" s="8"/>
      <c r="AJ1663" s="8"/>
      <c r="AK1663" s="8"/>
      <c r="AL1663" s="8"/>
      <c r="AM1663" s="8"/>
      <c r="AN1663" s="8"/>
      <c r="AO1663" s="8"/>
      <c r="AP1663" s="8"/>
      <c r="AQ1663" s="8"/>
      <c r="AR1663" s="8"/>
      <c r="AS1663" s="8"/>
    </row>
    <row r="1664" spans="1:45"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c r="AC1664" s="8"/>
      <c r="AD1664" s="8"/>
      <c r="AE1664" s="8"/>
      <c r="AF1664" s="8"/>
      <c r="AG1664" s="8"/>
      <c r="AH1664" s="8"/>
      <c r="AI1664" s="8"/>
      <c r="AJ1664" s="8"/>
      <c r="AK1664" s="8"/>
      <c r="AL1664" s="8"/>
      <c r="AM1664" s="8"/>
      <c r="AN1664" s="8"/>
      <c r="AO1664" s="8"/>
      <c r="AP1664" s="8"/>
      <c r="AQ1664" s="8"/>
      <c r="AR1664" s="8"/>
      <c r="AS1664" s="8"/>
    </row>
    <row r="1665" spans="1:45"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c r="AC1665" s="8"/>
      <c r="AD1665" s="8"/>
      <c r="AE1665" s="8"/>
      <c r="AF1665" s="8"/>
      <c r="AG1665" s="8"/>
      <c r="AH1665" s="8"/>
      <c r="AI1665" s="8"/>
      <c r="AJ1665" s="8"/>
      <c r="AK1665" s="8"/>
      <c r="AL1665" s="8"/>
      <c r="AM1665" s="8"/>
      <c r="AN1665" s="8"/>
      <c r="AO1665" s="8"/>
      <c r="AP1665" s="8"/>
      <c r="AQ1665" s="8"/>
      <c r="AR1665" s="8"/>
      <c r="AS1665" s="8"/>
    </row>
    <row r="1666" spans="1:45"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row>
    <row r="1667" spans="1:45"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c r="AC1667" s="8"/>
      <c r="AD1667" s="8"/>
      <c r="AE1667" s="8"/>
      <c r="AF1667" s="8"/>
      <c r="AG1667" s="8"/>
      <c r="AH1667" s="8"/>
      <c r="AI1667" s="8"/>
      <c r="AJ1667" s="8"/>
      <c r="AK1667" s="8"/>
      <c r="AL1667" s="8"/>
      <c r="AM1667" s="8"/>
      <c r="AN1667" s="8"/>
      <c r="AO1667" s="8"/>
      <c r="AP1667" s="8"/>
      <c r="AQ1667" s="8"/>
      <c r="AR1667" s="8"/>
      <c r="AS1667" s="8"/>
    </row>
    <row r="1668" spans="1:45"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c r="AC1668" s="8"/>
      <c r="AD1668" s="8"/>
      <c r="AE1668" s="8"/>
      <c r="AF1668" s="8"/>
      <c r="AG1668" s="8"/>
      <c r="AH1668" s="8"/>
      <c r="AI1668" s="8"/>
      <c r="AJ1668" s="8"/>
      <c r="AK1668" s="8"/>
      <c r="AL1668" s="8"/>
      <c r="AM1668" s="8"/>
      <c r="AN1668" s="8"/>
      <c r="AO1668" s="8"/>
      <c r="AP1668" s="8"/>
      <c r="AQ1668" s="8"/>
      <c r="AR1668" s="8"/>
      <c r="AS1668" s="8"/>
    </row>
    <row r="1669" spans="1:45"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c r="AC1669" s="8"/>
      <c r="AD1669" s="8"/>
      <c r="AE1669" s="8"/>
      <c r="AF1669" s="8"/>
      <c r="AG1669" s="8"/>
      <c r="AH1669" s="8"/>
      <c r="AI1669" s="8"/>
      <c r="AJ1669" s="8"/>
      <c r="AK1669" s="8"/>
      <c r="AL1669" s="8"/>
      <c r="AM1669" s="8"/>
      <c r="AN1669" s="8"/>
      <c r="AO1669" s="8"/>
      <c r="AP1669" s="8"/>
      <c r="AQ1669" s="8"/>
      <c r="AR1669" s="8"/>
      <c r="AS1669" s="8"/>
    </row>
    <row r="1670" spans="1:45"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row>
    <row r="1671" spans="1:45"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c r="AC1671" s="8"/>
      <c r="AD1671" s="8"/>
      <c r="AE1671" s="8"/>
      <c r="AF1671" s="8"/>
      <c r="AG1671" s="8"/>
      <c r="AH1671" s="8"/>
      <c r="AI1671" s="8"/>
      <c r="AJ1671" s="8"/>
      <c r="AK1671" s="8"/>
      <c r="AL1671" s="8"/>
      <c r="AM1671" s="8"/>
      <c r="AN1671" s="8"/>
      <c r="AO1671" s="8"/>
      <c r="AP1671" s="8"/>
      <c r="AQ1671" s="8"/>
      <c r="AR1671" s="8"/>
      <c r="AS1671" s="8"/>
    </row>
    <row r="1672" spans="1:45"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c r="AC1672" s="8"/>
      <c r="AD1672" s="8"/>
      <c r="AE1672" s="8"/>
      <c r="AF1672" s="8"/>
      <c r="AG1672" s="8"/>
      <c r="AH1672" s="8"/>
      <c r="AI1672" s="8"/>
      <c r="AJ1672" s="8"/>
      <c r="AK1672" s="8"/>
      <c r="AL1672" s="8"/>
      <c r="AM1672" s="8"/>
      <c r="AN1672" s="8"/>
      <c r="AO1672" s="8"/>
      <c r="AP1672" s="8"/>
      <c r="AQ1672" s="8"/>
      <c r="AR1672" s="8"/>
      <c r="AS1672" s="8"/>
    </row>
    <row r="1673" spans="1:45"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c r="AC1673" s="8"/>
      <c r="AD1673" s="8"/>
      <c r="AE1673" s="8"/>
      <c r="AF1673" s="8"/>
      <c r="AG1673" s="8"/>
      <c r="AH1673" s="8"/>
      <c r="AI1673" s="8"/>
      <c r="AJ1673" s="8"/>
      <c r="AK1673" s="8"/>
      <c r="AL1673" s="8"/>
      <c r="AM1673" s="8"/>
      <c r="AN1673" s="8"/>
      <c r="AO1673" s="8"/>
      <c r="AP1673" s="8"/>
      <c r="AQ1673" s="8"/>
      <c r="AR1673" s="8"/>
      <c r="AS1673" s="8"/>
    </row>
    <row r="1674" spans="1:45"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c r="AC1674" s="8"/>
      <c r="AD1674" s="8"/>
      <c r="AE1674" s="8"/>
      <c r="AF1674" s="8"/>
      <c r="AG1674" s="8"/>
      <c r="AH1674" s="8"/>
      <c r="AI1674" s="8"/>
      <c r="AJ1674" s="8"/>
      <c r="AK1674" s="8"/>
      <c r="AL1674" s="8"/>
      <c r="AM1674" s="8"/>
      <c r="AN1674" s="8"/>
      <c r="AO1674" s="8"/>
      <c r="AP1674" s="8"/>
      <c r="AQ1674" s="8"/>
      <c r="AR1674" s="8"/>
      <c r="AS1674" s="8"/>
    </row>
    <row r="1675" spans="1:45"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c r="AC1675" s="8"/>
      <c r="AD1675" s="8"/>
      <c r="AE1675" s="8"/>
      <c r="AF1675" s="8"/>
      <c r="AG1675" s="8"/>
      <c r="AH1675" s="8"/>
      <c r="AI1675" s="8"/>
      <c r="AJ1675" s="8"/>
      <c r="AK1675" s="8"/>
      <c r="AL1675" s="8"/>
      <c r="AM1675" s="8"/>
      <c r="AN1675" s="8"/>
      <c r="AO1675" s="8"/>
      <c r="AP1675" s="8"/>
      <c r="AQ1675" s="8"/>
      <c r="AR1675" s="8"/>
      <c r="AS1675" s="8"/>
    </row>
    <row r="1676" spans="1:45"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c r="AC1676" s="8"/>
      <c r="AD1676" s="8"/>
      <c r="AE1676" s="8"/>
      <c r="AF1676" s="8"/>
      <c r="AG1676" s="8"/>
      <c r="AH1676" s="8"/>
      <c r="AI1676" s="8"/>
      <c r="AJ1676" s="8"/>
      <c r="AK1676" s="8"/>
      <c r="AL1676" s="8"/>
      <c r="AM1676" s="8"/>
      <c r="AN1676" s="8"/>
      <c r="AO1676" s="8"/>
      <c r="AP1676" s="8"/>
      <c r="AQ1676" s="8"/>
      <c r="AR1676" s="8"/>
      <c r="AS1676" s="8"/>
    </row>
    <row r="1677" spans="1:45"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c r="AC1677" s="8"/>
      <c r="AD1677" s="8"/>
      <c r="AE1677" s="8"/>
      <c r="AF1677" s="8"/>
      <c r="AG1677" s="8"/>
      <c r="AH1677" s="8"/>
      <c r="AI1677" s="8"/>
      <c r="AJ1677" s="8"/>
      <c r="AK1677" s="8"/>
      <c r="AL1677" s="8"/>
      <c r="AM1677" s="8"/>
      <c r="AN1677" s="8"/>
      <c r="AO1677" s="8"/>
      <c r="AP1677" s="8"/>
      <c r="AQ1677" s="8"/>
      <c r="AR1677" s="8"/>
      <c r="AS1677" s="8"/>
    </row>
    <row r="1678" spans="1:45"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row>
    <row r="1679" spans="1:45"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c r="AC1679" s="8"/>
      <c r="AD1679" s="8"/>
      <c r="AE1679" s="8"/>
      <c r="AF1679" s="8"/>
      <c r="AG1679" s="8"/>
      <c r="AH1679" s="8"/>
      <c r="AI1679" s="8"/>
      <c r="AJ1679" s="8"/>
      <c r="AK1679" s="8"/>
      <c r="AL1679" s="8"/>
      <c r="AM1679" s="8"/>
      <c r="AN1679" s="8"/>
      <c r="AO1679" s="8"/>
      <c r="AP1679" s="8"/>
      <c r="AQ1679" s="8"/>
      <c r="AR1679" s="8"/>
      <c r="AS1679" s="8"/>
    </row>
    <row r="1680" spans="1:45"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c r="AC1680" s="8"/>
      <c r="AD1680" s="8"/>
      <c r="AE1680" s="8"/>
      <c r="AF1680" s="8"/>
      <c r="AG1680" s="8"/>
      <c r="AH1680" s="8"/>
      <c r="AI1680" s="8"/>
      <c r="AJ1680" s="8"/>
      <c r="AK1680" s="8"/>
      <c r="AL1680" s="8"/>
      <c r="AM1680" s="8"/>
      <c r="AN1680" s="8"/>
      <c r="AO1680" s="8"/>
      <c r="AP1680" s="8"/>
      <c r="AQ1680" s="8"/>
      <c r="AR1680" s="8"/>
      <c r="AS1680" s="8"/>
    </row>
    <row r="1681" spans="1:45"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c r="AC1681" s="8"/>
      <c r="AD1681" s="8"/>
      <c r="AE1681" s="8"/>
      <c r="AF1681" s="8"/>
      <c r="AG1681" s="8"/>
      <c r="AH1681" s="8"/>
      <c r="AI1681" s="8"/>
      <c r="AJ1681" s="8"/>
      <c r="AK1681" s="8"/>
      <c r="AL1681" s="8"/>
      <c r="AM1681" s="8"/>
      <c r="AN1681" s="8"/>
      <c r="AO1681" s="8"/>
      <c r="AP1681" s="8"/>
      <c r="AQ1681" s="8"/>
      <c r="AR1681" s="8"/>
      <c r="AS1681" s="8"/>
    </row>
    <row r="1682" spans="1:45"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c r="AC1682" s="8"/>
      <c r="AD1682" s="8"/>
      <c r="AE1682" s="8"/>
      <c r="AF1682" s="8"/>
      <c r="AG1682" s="8"/>
      <c r="AH1682" s="8"/>
      <c r="AI1682" s="8"/>
      <c r="AJ1682" s="8"/>
      <c r="AK1682" s="8"/>
      <c r="AL1682" s="8"/>
      <c r="AM1682" s="8"/>
      <c r="AN1682" s="8"/>
      <c r="AO1682" s="8"/>
      <c r="AP1682" s="8"/>
      <c r="AQ1682" s="8"/>
      <c r="AR1682" s="8"/>
      <c r="AS1682" s="8"/>
    </row>
    <row r="1683" spans="1:45"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c r="AC1683" s="8"/>
      <c r="AD1683" s="8"/>
      <c r="AE1683" s="8"/>
      <c r="AF1683" s="8"/>
      <c r="AG1683" s="8"/>
      <c r="AH1683" s="8"/>
      <c r="AI1683" s="8"/>
      <c r="AJ1683" s="8"/>
      <c r="AK1683" s="8"/>
      <c r="AL1683" s="8"/>
      <c r="AM1683" s="8"/>
      <c r="AN1683" s="8"/>
      <c r="AO1683" s="8"/>
      <c r="AP1683" s="8"/>
      <c r="AQ1683" s="8"/>
      <c r="AR1683" s="8"/>
      <c r="AS1683" s="8"/>
    </row>
    <row r="1684" spans="1:45"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c r="AC1684" s="8"/>
      <c r="AD1684" s="8"/>
      <c r="AE1684" s="8"/>
      <c r="AF1684" s="8"/>
      <c r="AG1684" s="8"/>
      <c r="AH1684" s="8"/>
      <c r="AI1684" s="8"/>
      <c r="AJ1684" s="8"/>
      <c r="AK1684" s="8"/>
      <c r="AL1684" s="8"/>
      <c r="AM1684" s="8"/>
      <c r="AN1684" s="8"/>
      <c r="AO1684" s="8"/>
      <c r="AP1684" s="8"/>
      <c r="AQ1684" s="8"/>
      <c r="AR1684" s="8"/>
      <c r="AS1684" s="8"/>
    </row>
    <row r="1685" spans="1:45"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c r="AC1685" s="8"/>
      <c r="AD1685" s="8"/>
      <c r="AE1685" s="8"/>
      <c r="AF1685" s="8"/>
      <c r="AG1685" s="8"/>
      <c r="AH1685" s="8"/>
      <c r="AI1685" s="8"/>
      <c r="AJ1685" s="8"/>
      <c r="AK1685" s="8"/>
      <c r="AL1685" s="8"/>
      <c r="AM1685" s="8"/>
      <c r="AN1685" s="8"/>
      <c r="AO1685" s="8"/>
      <c r="AP1685" s="8"/>
      <c r="AQ1685" s="8"/>
      <c r="AR1685" s="8"/>
      <c r="AS1685" s="8"/>
    </row>
    <row r="1686" spans="1:45"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row>
    <row r="1687" spans="1:45"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c r="AC1687" s="8"/>
      <c r="AD1687" s="8"/>
      <c r="AE1687" s="8"/>
      <c r="AF1687" s="8"/>
      <c r="AG1687" s="8"/>
      <c r="AH1687" s="8"/>
      <c r="AI1687" s="8"/>
      <c r="AJ1687" s="8"/>
      <c r="AK1687" s="8"/>
      <c r="AL1687" s="8"/>
      <c r="AM1687" s="8"/>
      <c r="AN1687" s="8"/>
      <c r="AO1687" s="8"/>
      <c r="AP1687" s="8"/>
      <c r="AQ1687" s="8"/>
      <c r="AR1687" s="8"/>
      <c r="AS1687" s="8"/>
    </row>
    <row r="1688" spans="1:45"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c r="AC1688" s="8"/>
      <c r="AD1688" s="8"/>
      <c r="AE1688" s="8"/>
      <c r="AF1688" s="8"/>
      <c r="AG1688" s="8"/>
      <c r="AH1688" s="8"/>
      <c r="AI1688" s="8"/>
      <c r="AJ1688" s="8"/>
      <c r="AK1688" s="8"/>
      <c r="AL1688" s="8"/>
      <c r="AM1688" s="8"/>
      <c r="AN1688" s="8"/>
      <c r="AO1688" s="8"/>
      <c r="AP1688" s="8"/>
      <c r="AQ1688" s="8"/>
      <c r="AR1688" s="8"/>
      <c r="AS1688" s="8"/>
    </row>
    <row r="1689" spans="1:45"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c r="AC1689" s="8"/>
      <c r="AD1689" s="8"/>
      <c r="AE1689" s="8"/>
      <c r="AF1689" s="8"/>
      <c r="AG1689" s="8"/>
      <c r="AH1689" s="8"/>
      <c r="AI1689" s="8"/>
      <c r="AJ1689" s="8"/>
      <c r="AK1689" s="8"/>
      <c r="AL1689" s="8"/>
      <c r="AM1689" s="8"/>
      <c r="AN1689" s="8"/>
      <c r="AO1689" s="8"/>
      <c r="AP1689" s="8"/>
      <c r="AQ1689" s="8"/>
      <c r="AR1689" s="8"/>
      <c r="AS1689" s="8"/>
    </row>
    <row r="1690" spans="1:45"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c r="AC1690" s="8"/>
      <c r="AD1690" s="8"/>
      <c r="AE1690" s="8"/>
      <c r="AF1690" s="8"/>
      <c r="AG1690" s="8"/>
      <c r="AH1690" s="8"/>
      <c r="AI1690" s="8"/>
      <c r="AJ1690" s="8"/>
      <c r="AK1690" s="8"/>
      <c r="AL1690" s="8"/>
      <c r="AM1690" s="8"/>
      <c r="AN1690" s="8"/>
      <c r="AO1690" s="8"/>
      <c r="AP1690" s="8"/>
      <c r="AQ1690" s="8"/>
      <c r="AR1690" s="8"/>
      <c r="AS1690" s="8"/>
    </row>
    <row r="1691" spans="1:45"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c r="AC1691" s="8"/>
      <c r="AD1691" s="8"/>
      <c r="AE1691" s="8"/>
      <c r="AF1691" s="8"/>
      <c r="AG1691" s="8"/>
      <c r="AH1691" s="8"/>
      <c r="AI1691" s="8"/>
      <c r="AJ1691" s="8"/>
      <c r="AK1691" s="8"/>
      <c r="AL1691" s="8"/>
      <c r="AM1691" s="8"/>
      <c r="AN1691" s="8"/>
      <c r="AO1691" s="8"/>
      <c r="AP1691" s="8"/>
      <c r="AQ1691" s="8"/>
      <c r="AR1691" s="8"/>
      <c r="AS1691" s="8"/>
    </row>
    <row r="1692" spans="1:45"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c r="AC1692" s="8"/>
      <c r="AD1692" s="8"/>
      <c r="AE1692" s="8"/>
      <c r="AF1692" s="8"/>
      <c r="AG1692" s="8"/>
      <c r="AH1692" s="8"/>
      <c r="AI1692" s="8"/>
      <c r="AJ1692" s="8"/>
      <c r="AK1692" s="8"/>
      <c r="AL1692" s="8"/>
      <c r="AM1692" s="8"/>
      <c r="AN1692" s="8"/>
      <c r="AO1692" s="8"/>
      <c r="AP1692" s="8"/>
      <c r="AQ1692" s="8"/>
      <c r="AR1692" s="8"/>
      <c r="AS1692" s="8"/>
    </row>
    <row r="1693" spans="1:45"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c r="AC1693" s="8"/>
      <c r="AD1693" s="8"/>
      <c r="AE1693" s="8"/>
      <c r="AF1693" s="8"/>
      <c r="AG1693" s="8"/>
      <c r="AH1693" s="8"/>
      <c r="AI1693" s="8"/>
      <c r="AJ1693" s="8"/>
      <c r="AK1693" s="8"/>
      <c r="AL1693" s="8"/>
      <c r="AM1693" s="8"/>
      <c r="AN1693" s="8"/>
      <c r="AO1693" s="8"/>
      <c r="AP1693" s="8"/>
      <c r="AQ1693" s="8"/>
      <c r="AR1693" s="8"/>
      <c r="AS1693" s="8"/>
    </row>
    <row r="1694" spans="1:45"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row>
    <row r="1695" spans="1:45"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c r="AC1695" s="8"/>
      <c r="AD1695" s="8"/>
      <c r="AE1695" s="8"/>
      <c r="AF1695" s="8"/>
      <c r="AG1695" s="8"/>
      <c r="AH1695" s="8"/>
      <c r="AI1695" s="8"/>
      <c r="AJ1695" s="8"/>
      <c r="AK1695" s="8"/>
      <c r="AL1695" s="8"/>
      <c r="AM1695" s="8"/>
      <c r="AN1695" s="8"/>
      <c r="AO1695" s="8"/>
      <c r="AP1695" s="8"/>
      <c r="AQ1695" s="8"/>
      <c r="AR1695" s="8"/>
      <c r="AS1695" s="8"/>
    </row>
    <row r="1696" spans="1:45"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c r="AC1696" s="8"/>
      <c r="AD1696" s="8"/>
      <c r="AE1696" s="8"/>
      <c r="AF1696" s="8"/>
      <c r="AG1696" s="8"/>
      <c r="AH1696" s="8"/>
      <c r="AI1696" s="8"/>
      <c r="AJ1696" s="8"/>
      <c r="AK1696" s="8"/>
      <c r="AL1696" s="8"/>
      <c r="AM1696" s="8"/>
      <c r="AN1696" s="8"/>
      <c r="AO1696" s="8"/>
      <c r="AP1696" s="8"/>
      <c r="AQ1696" s="8"/>
      <c r="AR1696" s="8"/>
      <c r="AS1696" s="8"/>
    </row>
    <row r="1697" spans="1:45"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c r="AC1697" s="8"/>
      <c r="AD1697" s="8"/>
      <c r="AE1697" s="8"/>
      <c r="AF1697" s="8"/>
      <c r="AG1697" s="8"/>
      <c r="AH1697" s="8"/>
      <c r="AI1697" s="8"/>
      <c r="AJ1697" s="8"/>
      <c r="AK1697" s="8"/>
      <c r="AL1697" s="8"/>
      <c r="AM1697" s="8"/>
      <c r="AN1697" s="8"/>
      <c r="AO1697" s="8"/>
      <c r="AP1697" s="8"/>
      <c r="AQ1697" s="8"/>
      <c r="AR1697" s="8"/>
      <c r="AS1697" s="8"/>
    </row>
    <row r="1698" spans="1:45"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c r="AC1698" s="8"/>
      <c r="AD1698" s="8"/>
      <c r="AE1698" s="8"/>
      <c r="AF1698" s="8"/>
      <c r="AG1698" s="8"/>
      <c r="AH1698" s="8"/>
      <c r="AI1698" s="8"/>
      <c r="AJ1698" s="8"/>
      <c r="AK1698" s="8"/>
      <c r="AL1698" s="8"/>
      <c r="AM1698" s="8"/>
      <c r="AN1698" s="8"/>
      <c r="AO1698" s="8"/>
      <c r="AP1698" s="8"/>
      <c r="AQ1698" s="8"/>
      <c r="AR1698" s="8"/>
      <c r="AS1698" s="8"/>
    </row>
    <row r="1699" spans="1:45"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c r="AC1699" s="8"/>
      <c r="AD1699" s="8"/>
      <c r="AE1699" s="8"/>
      <c r="AF1699" s="8"/>
      <c r="AG1699" s="8"/>
      <c r="AH1699" s="8"/>
      <c r="AI1699" s="8"/>
      <c r="AJ1699" s="8"/>
      <c r="AK1699" s="8"/>
      <c r="AL1699" s="8"/>
      <c r="AM1699" s="8"/>
      <c r="AN1699" s="8"/>
      <c r="AO1699" s="8"/>
      <c r="AP1699" s="8"/>
      <c r="AQ1699" s="8"/>
      <c r="AR1699" s="8"/>
      <c r="AS1699" s="8"/>
    </row>
    <row r="1700" spans="1:45"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c r="AC1700" s="8"/>
      <c r="AD1700" s="8"/>
      <c r="AE1700" s="8"/>
      <c r="AF1700" s="8"/>
      <c r="AG1700" s="8"/>
      <c r="AH1700" s="8"/>
      <c r="AI1700" s="8"/>
      <c r="AJ1700" s="8"/>
      <c r="AK1700" s="8"/>
      <c r="AL1700" s="8"/>
      <c r="AM1700" s="8"/>
      <c r="AN1700" s="8"/>
      <c r="AO1700" s="8"/>
      <c r="AP1700" s="8"/>
      <c r="AQ1700" s="8"/>
      <c r="AR1700" s="8"/>
      <c r="AS1700" s="8"/>
    </row>
    <row r="1701" spans="1:45"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c r="AC1701" s="8"/>
      <c r="AD1701" s="8"/>
      <c r="AE1701" s="8"/>
      <c r="AF1701" s="8"/>
      <c r="AG1701" s="8"/>
      <c r="AH1701" s="8"/>
      <c r="AI1701" s="8"/>
      <c r="AJ1701" s="8"/>
      <c r="AK1701" s="8"/>
      <c r="AL1701" s="8"/>
      <c r="AM1701" s="8"/>
      <c r="AN1701" s="8"/>
      <c r="AO1701" s="8"/>
      <c r="AP1701" s="8"/>
      <c r="AQ1701" s="8"/>
      <c r="AR1701" s="8"/>
      <c r="AS1701" s="8"/>
    </row>
    <row r="1702" spans="1:45"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row>
    <row r="1703" spans="1:45"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c r="AC1703" s="8"/>
      <c r="AD1703" s="8"/>
      <c r="AE1703" s="8"/>
      <c r="AF1703" s="8"/>
      <c r="AG1703" s="8"/>
      <c r="AH1703" s="8"/>
      <c r="AI1703" s="8"/>
      <c r="AJ1703" s="8"/>
      <c r="AK1703" s="8"/>
      <c r="AL1703" s="8"/>
      <c r="AM1703" s="8"/>
      <c r="AN1703" s="8"/>
      <c r="AO1703" s="8"/>
      <c r="AP1703" s="8"/>
      <c r="AQ1703" s="8"/>
      <c r="AR1703" s="8"/>
      <c r="AS1703" s="8"/>
    </row>
    <row r="1704" spans="1:45"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c r="AC1704" s="8"/>
      <c r="AD1704" s="8"/>
      <c r="AE1704" s="8"/>
      <c r="AF1704" s="8"/>
      <c r="AG1704" s="8"/>
      <c r="AH1704" s="8"/>
      <c r="AI1704" s="8"/>
      <c r="AJ1704" s="8"/>
      <c r="AK1704" s="8"/>
      <c r="AL1704" s="8"/>
      <c r="AM1704" s="8"/>
      <c r="AN1704" s="8"/>
      <c r="AO1704" s="8"/>
      <c r="AP1704" s="8"/>
      <c r="AQ1704" s="8"/>
      <c r="AR1704" s="8"/>
      <c r="AS1704" s="8"/>
    </row>
    <row r="1705" spans="1:45"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c r="AC1705" s="8"/>
      <c r="AD1705" s="8"/>
      <c r="AE1705" s="8"/>
      <c r="AF1705" s="8"/>
      <c r="AG1705" s="8"/>
      <c r="AH1705" s="8"/>
      <c r="AI1705" s="8"/>
      <c r="AJ1705" s="8"/>
      <c r="AK1705" s="8"/>
      <c r="AL1705" s="8"/>
      <c r="AM1705" s="8"/>
      <c r="AN1705" s="8"/>
      <c r="AO1705" s="8"/>
      <c r="AP1705" s="8"/>
      <c r="AQ1705" s="8"/>
      <c r="AR1705" s="8"/>
      <c r="AS1705" s="8"/>
    </row>
    <row r="1706" spans="1:45"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c r="AC1706" s="8"/>
      <c r="AD1706" s="8"/>
      <c r="AE1706" s="8"/>
      <c r="AF1706" s="8"/>
      <c r="AG1706" s="8"/>
      <c r="AH1706" s="8"/>
      <c r="AI1706" s="8"/>
      <c r="AJ1706" s="8"/>
      <c r="AK1706" s="8"/>
      <c r="AL1706" s="8"/>
      <c r="AM1706" s="8"/>
      <c r="AN1706" s="8"/>
      <c r="AO1706" s="8"/>
      <c r="AP1706" s="8"/>
      <c r="AQ1706" s="8"/>
      <c r="AR1706" s="8"/>
      <c r="AS1706" s="8"/>
    </row>
    <row r="1707" spans="1:45"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c r="AC1707" s="8"/>
      <c r="AD1707" s="8"/>
      <c r="AE1707" s="8"/>
      <c r="AF1707" s="8"/>
      <c r="AG1707" s="8"/>
      <c r="AH1707" s="8"/>
      <c r="AI1707" s="8"/>
      <c r="AJ1707" s="8"/>
      <c r="AK1707" s="8"/>
      <c r="AL1707" s="8"/>
      <c r="AM1707" s="8"/>
      <c r="AN1707" s="8"/>
      <c r="AO1707" s="8"/>
      <c r="AP1707" s="8"/>
      <c r="AQ1707" s="8"/>
      <c r="AR1707" s="8"/>
      <c r="AS1707" s="8"/>
    </row>
    <row r="1708" spans="1:45"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c r="AC1708" s="8"/>
      <c r="AD1708" s="8"/>
      <c r="AE1708" s="8"/>
      <c r="AF1708" s="8"/>
      <c r="AG1708" s="8"/>
      <c r="AH1708" s="8"/>
      <c r="AI1708" s="8"/>
      <c r="AJ1708" s="8"/>
      <c r="AK1708" s="8"/>
      <c r="AL1708" s="8"/>
      <c r="AM1708" s="8"/>
      <c r="AN1708" s="8"/>
      <c r="AO1708" s="8"/>
      <c r="AP1708" s="8"/>
      <c r="AQ1708" s="8"/>
      <c r="AR1708" s="8"/>
      <c r="AS1708" s="8"/>
    </row>
    <row r="1709" spans="1:45"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c r="AC1709" s="8"/>
      <c r="AD1709" s="8"/>
      <c r="AE1709" s="8"/>
      <c r="AF1709" s="8"/>
      <c r="AG1709" s="8"/>
      <c r="AH1709" s="8"/>
      <c r="AI1709" s="8"/>
      <c r="AJ1709" s="8"/>
      <c r="AK1709" s="8"/>
      <c r="AL1709" s="8"/>
      <c r="AM1709" s="8"/>
      <c r="AN1709" s="8"/>
      <c r="AO1709" s="8"/>
      <c r="AP1709" s="8"/>
      <c r="AQ1709" s="8"/>
      <c r="AR1709" s="8"/>
      <c r="AS1709" s="8"/>
    </row>
    <row r="1710" spans="1:45"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row>
    <row r="1711" spans="1:45"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c r="AC1711" s="8"/>
      <c r="AD1711" s="8"/>
      <c r="AE1711" s="8"/>
      <c r="AF1711" s="8"/>
      <c r="AG1711" s="8"/>
      <c r="AH1711" s="8"/>
      <c r="AI1711" s="8"/>
      <c r="AJ1711" s="8"/>
      <c r="AK1711" s="8"/>
      <c r="AL1711" s="8"/>
      <c r="AM1711" s="8"/>
      <c r="AN1711" s="8"/>
      <c r="AO1711" s="8"/>
      <c r="AP1711" s="8"/>
      <c r="AQ1711" s="8"/>
      <c r="AR1711" s="8"/>
      <c r="AS1711" s="8"/>
    </row>
    <row r="1712" spans="1:45"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c r="AC1712" s="8"/>
      <c r="AD1712" s="8"/>
      <c r="AE1712" s="8"/>
      <c r="AF1712" s="8"/>
      <c r="AG1712" s="8"/>
      <c r="AH1712" s="8"/>
      <c r="AI1712" s="8"/>
      <c r="AJ1712" s="8"/>
      <c r="AK1712" s="8"/>
      <c r="AL1712" s="8"/>
      <c r="AM1712" s="8"/>
      <c r="AN1712" s="8"/>
      <c r="AO1712" s="8"/>
      <c r="AP1712" s="8"/>
      <c r="AQ1712" s="8"/>
      <c r="AR1712" s="8"/>
      <c r="AS1712" s="8"/>
    </row>
    <row r="1713" spans="1:45"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c r="AC1713" s="8"/>
      <c r="AD1713" s="8"/>
      <c r="AE1713" s="8"/>
      <c r="AF1713" s="8"/>
      <c r="AG1713" s="8"/>
      <c r="AH1713" s="8"/>
      <c r="AI1713" s="8"/>
      <c r="AJ1713" s="8"/>
      <c r="AK1713" s="8"/>
      <c r="AL1713" s="8"/>
      <c r="AM1713" s="8"/>
      <c r="AN1713" s="8"/>
      <c r="AO1713" s="8"/>
      <c r="AP1713" s="8"/>
      <c r="AQ1713" s="8"/>
      <c r="AR1713" s="8"/>
      <c r="AS1713" s="8"/>
    </row>
    <row r="1714" spans="1:45"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c r="AC1714" s="8"/>
      <c r="AD1714" s="8"/>
      <c r="AE1714" s="8"/>
      <c r="AF1714" s="8"/>
      <c r="AG1714" s="8"/>
      <c r="AH1714" s="8"/>
      <c r="AI1714" s="8"/>
      <c r="AJ1714" s="8"/>
      <c r="AK1714" s="8"/>
      <c r="AL1714" s="8"/>
      <c r="AM1714" s="8"/>
      <c r="AN1714" s="8"/>
      <c r="AO1714" s="8"/>
      <c r="AP1714" s="8"/>
      <c r="AQ1714" s="8"/>
      <c r="AR1714" s="8"/>
      <c r="AS1714" s="8"/>
    </row>
    <row r="1715" spans="1:45"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c r="AC1715" s="8"/>
      <c r="AD1715" s="8"/>
      <c r="AE1715" s="8"/>
      <c r="AF1715" s="8"/>
      <c r="AG1715" s="8"/>
      <c r="AH1715" s="8"/>
      <c r="AI1715" s="8"/>
      <c r="AJ1715" s="8"/>
      <c r="AK1715" s="8"/>
      <c r="AL1715" s="8"/>
      <c r="AM1715" s="8"/>
      <c r="AN1715" s="8"/>
      <c r="AO1715" s="8"/>
      <c r="AP1715" s="8"/>
      <c r="AQ1715" s="8"/>
      <c r="AR1715" s="8"/>
      <c r="AS1715" s="8"/>
    </row>
    <row r="1716" spans="1:45"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c r="AC1716" s="8"/>
      <c r="AD1716" s="8"/>
      <c r="AE1716" s="8"/>
      <c r="AF1716" s="8"/>
      <c r="AG1716" s="8"/>
      <c r="AH1716" s="8"/>
      <c r="AI1716" s="8"/>
      <c r="AJ1716" s="8"/>
      <c r="AK1716" s="8"/>
      <c r="AL1716" s="8"/>
      <c r="AM1716" s="8"/>
      <c r="AN1716" s="8"/>
      <c r="AO1716" s="8"/>
      <c r="AP1716" s="8"/>
      <c r="AQ1716" s="8"/>
      <c r="AR1716" s="8"/>
      <c r="AS1716" s="8"/>
    </row>
    <row r="1717" spans="1:45"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c r="AC1717" s="8"/>
      <c r="AD1717" s="8"/>
      <c r="AE1717" s="8"/>
      <c r="AF1717" s="8"/>
      <c r="AG1717" s="8"/>
      <c r="AH1717" s="8"/>
      <c r="AI1717" s="8"/>
      <c r="AJ1717" s="8"/>
      <c r="AK1717" s="8"/>
      <c r="AL1717" s="8"/>
      <c r="AM1717" s="8"/>
      <c r="AN1717" s="8"/>
      <c r="AO1717" s="8"/>
      <c r="AP1717" s="8"/>
      <c r="AQ1717" s="8"/>
      <c r="AR1717" s="8"/>
      <c r="AS1717" s="8"/>
    </row>
    <row r="1718" spans="1:45"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row>
    <row r="1719" spans="1:45"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c r="AC1719" s="8"/>
      <c r="AD1719" s="8"/>
      <c r="AE1719" s="8"/>
      <c r="AF1719" s="8"/>
      <c r="AG1719" s="8"/>
      <c r="AH1719" s="8"/>
      <c r="AI1719" s="8"/>
      <c r="AJ1719" s="8"/>
      <c r="AK1719" s="8"/>
      <c r="AL1719" s="8"/>
      <c r="AM1719" s="8"/>
      <c r="AN1719" s="8"/>
      <c r="AO1719" s="8"/>
      <c r="AP1719" s="8"/>
      <c r="AQ1719" s="8"/>
      <c r="AR1719" s="8"/>
      <c r="AS1719" s="8"/>
    </row>
    <row r="1720" spans="1:45"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c r="AC1720" s="8"/>
      <c r="AD1720" s="8"/>
      <c r="AE1720" s="8"/>
      <c r="AF1720" s="8"/>
      <c r="AG1720" s="8"/>
      <c r="AH1720" s="8"/>
      <c r="AI1720" s="8"/>
      <c r="AJ1720" s="8"/>
      <c r="AK1720" s="8"/>
      <c r="AL1720" s="8"/>
      <c r="AM1720" s="8"/>
      <c r="AN1720" s="8"/>
      <c r="AO1720" s="8"/>
      <c r="AP1720" s="8"/>
      <c r="AQ1720" s="8"/>
      <c r="AR1720" s="8"/>
      <c r="AS1720" s="8"/>
    </row>
    <row r="1721" spans="1:45"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c r="AC1721" s="8"/>
      <c r="AD1721" s="8"/>
      <c r="AE1721" s="8"/>
      <c r="AF1721" s="8"/>
      <c r="AG1721" s="8"/>
      <c r="AH1721" s="8"/>
      <c r="AI1721" s="8"/>
      <c r="AJ1721" s="8"/>
      <c r="AK1721" s="8"/>
      <c r="AL1721" s="8"/>
      <c r="AM1721" s="8"/>
      <c r="AN1721" s="8"/>
      <c r="AO1721" s="8"/>
      <c r="AP1721" s="8"/>
      <c r="AQ1721" s="8"/>
      <c r="AR1721" s="8"/>
      <c r="AS1721" s="8"/>
    </row>
    <row r="1722" spans="1:45"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c r="AC1722" s="8"/>
      <c r="AD1722" s="8"/>
      <c r="AE1722" s="8"/>
      <c r="AF1722" s="8"/>
      <c r="AG1722" s="8"/>
      <c r="AH1722" s="8"/>
      <c r="AI1722" s="8"/>
      <c r="AJ1722" s="8"/>
      <c r="AK1722" s="8"/>
      <c r="AL1722" s="8"/>
      <c r="AM1722" s="8"/>
      <c r="AN1722" s="8"/>
      <c r="AO1722" s="8"/>
      <c r="AP1722" s="8"/>
      <c r="AQ1722" s="8"/>
      <c r="AR1722" s="8"/>
      <c r="AS1722" s="8"/>
    </row>
    <row r="1723" spans="1:45"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c r="AC1723" s="8"/>
      <c r="AD1723" s="8"/>
      <c r="AE1723" s="8"/>
      <c r="AF1723" s="8"/>
      <c r="AG1723" s="8"/>
      <c r="AH1723" s="8"/>
      <c r="AI1723" s="8"/>
      <c r="AJ1723" s="8"/>
      <c r="AK1723" s="8"/>
      <c r="AL1723" s="8"/>
      <c r="AM1723" s="8"/>
      <c r="AN1723" s="8"/>
      <c r="AO1723" s="8"/>
      <c r="AP1723" s="8"/>
      <c r="AQ1723" s="8"/>
      <c r="AR1723" s="8"/>
      <c r="AS1723" s="8"/>
    </row>
    <row r="1724" spans="1:45"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c r="AC1724" s="8"/>
      <c r="AD1724" s="8"/>
      <c r="AE1724" s="8"/>
      <c r="AF1724" s="8"/>
      <c r="AG1724" s="8"/>
      <c r="AH1724" s="8"/>
      <c r="AI1724" s="8"/>
      <c r="AJ1724" s="8"/>
      <c r="AK1724" s="8"/>
      <c r="AL1724" s="8"/>
      <c r="AM1724" s="8"/>
      <c r="AN1724" s="8"/>
      <c r="AO1724" s="8"/>
      <c r="AP1724" s="8"/>
      <c r="AQ1724" s="8"/>
      <c r="AR1724" s="8"/>
      <c r="AS1724" s="8"/>
    </row>
    <row r="1725" spans="1:45"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c r="AC1725" s="8"/>
      <c r="AD1725" s="8"/>
      <c r="AE1725" s="8"/>
      <c r="AF1725" s="8"/>
      <c r="AG1725" s="8"/>
      <c r="AH1725" s="8"/>
      <c r="AI1725" s="8"/>
      <c r="AJ1725" s="8"/>
      <c r="AK1725" s="8"/>
      <c r="AL1725" s="8"/>
      <c r="AM1725" s="8"/>
      <c r="AN1725" s="8"/>
      <c r="AO1725" s="8"/>
      <c r="AP1725" s="8"/>
      <c r="AQ1725" s="8"/>
      <c r="AR1725" s="8"/>
      <c r="AS1725" s="8"/>
    </row>
    <row r="1726" spans="1:45"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row>
    <row r="1727" spans="1:45"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c r="AC1727" s="8"/>
      <c r="AD1727" s="8"/>
      <c r="AE1727" s="8"/>
      <c r="AF1727" s="8"/>
      <c r="AG1727" s="8"/>
      <c r="AH1727" s="8"/>
      <c r="AI1727" s="8"/>
      <c r="AJ1727" s="8"/>
      <c r="AK1727" s="8"/>
      <c r="AL1727" s="8"/>
      <c r="AM1727" s="8"/>
      <c r="AN1727" s="8"/>
      <c r="AO1727" s="8"/>
      <c r="AP1727" s="8"/>
      <c r="AQ1727" s="8"/>
      <c r="AR1727" s="8"/>
      <c r="AS1727" s="8"/>
    </row>
    <row r="1728" spans="1:45"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c r="AC1728" s="8"/>
      <c r="AD1728" s="8"/>
      <c r="AE1728" s="8"/>
      <c r="AF1728" s="8"/>
      <c r="AG1728" s="8"/>
      <c r="AH1728" s="8"/>
      <c r="AI1728" s="8"/>
      <c r="AJ1728" s="8"/>
      <c r="AK1728" s="8"/>
      <c r="AL1728" s="8"/>
      <c r="AM1728" s="8"/>
      <c r="AN1728" s="8"/>
      <c r="AO1728" s="8"/>
      <c r="AP1728" s="8"/>
      <c r="AQ1728" s="8"/>
      <c r="AR1728" s="8"/>
      <c r="AS1728" s="8"/>
    </row>
    <row r="1729" spans="1:45"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c r="AC1729" s="8"/>
      <c r="AD1729" s="8"/>
      <c r="AE1729" s="8"/>
      <c r="AF1729" s="8"/>
      <c r="AG1729" s="8"/>
      <c r="AH1729" s="8"/>
      <c r="AI1729" s="8"/>
      <c r="AJ1729" s="8"/>
      <c r="AK1729" s="8"/>
      <c r="AL1729" s="8"/>
      <c r="AM1729" s="8"/>
      <c r="AN1729" s="8"/>
      <c r="AO1729" s="8"/>
      <c r="AP1729" s="8"/>
      <c r="AQ1729" s="8"/>
      <c r="AR1729" s="8"/>
      <c r="AS1729" s="8"/>
    </row>
    <row r="1730" spans="1:45"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c r="AC1730" s="8"/>
      <c r="AD1730" s="8"/>
      <c r="AE1730" s="8"/>
      <c r="AF1730" s="8"/>
      <c r="AG1730" s="8"/>
      <c r="AH1730" s="8"/>
      <c r="AI1730" s="8"/>
      <c r="AJ1730" s="8"/>
      <c r="AK1730" s="8"/>
      <c r="AL1730" s="8"/>
      <c r="AM1730" s="8"/>
      <c r="AN1730" s="8"/>
      <c r="AO1730" s="8"/>
      <c r="AP1730" s="8"/>
      <c r="AQ1730" s="8"/>
      <c r="AR1730" s="8"/>
      <c r="AS1730" s="8"/>
    </row>
    <row r="1731" spans="1:45"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c r="AC1731" s="8"/>
      <c r="AD1731" s="8"/>
      <c r="AE1731" s="8"/>
      <c r="AF1731" s="8"/>
      <c r="AG1731" s="8"/>
      <c r="AH1731" s="8"/>
      <c r="AI1731" s="8"/>
      <c r="AJ1731" s="8"/>
      <c r="AK1731" s="8"/>
      <c r="AL1731" s="8"/>
      <c r="AM1731" s="8"/>
      <c r="AN1731" s="8"/>
      <c r="AO1731" s="8"/>
      <c r="AP1731" s="8"/>
      <c r="AQ1731" s="8"/>
      <c r="AR1731" s="8"/>
      <c r="AS1731" s="8"/>
    </row>
    <row r="1732" spans="1:45"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c r="AC1732" s="8"/>
      <c r="AD1732" s="8"/>
      <c r="AE1732" s="8"/>
      <c r="AF1732" s="8"/>
      <c r="AG1732" s="8"/>
      <c r="AH1732" s="8"/>
      <c r="AI1732" s="8"/>
      <c r="AJ1732" s="8"/>
      <c r="AK1732" s="8"/>
      <c r="AL1732" s="8"/>
      <c r="AM1732" s="8"/>
      <c r="AN1732" s="8"/>
      <c r="AO1732" s="8"/>
      <c r="AP1732" s="8"/>
      <c r="AQ1732" s="8"/>
      <c r="AR1732" s="8"/>
      <c r="AS1732" s="8"/>
    </row>
    <row r="1733" spans="1:45"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c r="AC1733" s="8"/>
      <c r="AD1733" s="8"/>
      <c r="AE1733" s="8"/>
      <c r="AF1733" s="8"/>
      <c r="AG1733" s="8"/>
      <c r="AH1733" s="8"/>
      <c r="AI1733" s="8"/>
      <c r="AJ1733" s="8"/>
      <c r="AK1733" s="8"/>
      <c r="AL1733" s="8"/>
      <c r="AM1733" s="8"/>
      <c r="AN1733" s="8"/>
      <c r="AO1733" s="8"/>
      <c r="AP1733" s="8"/>
      <c r="AQ1733" s="8"/>
      <c r="AR1733" s="8"/>
      <c r="AS1733" s="8"/>
    </row>
    <row r="1734" spans="1:45"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row>
    <row r="1735" spans="1:45"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c r="AC1735" s="8"/>
      <c r="AD1735" s="8"/>
      <c r="AE1735" s="8"/>
      <c r="AF1735" s="8"/>
      <c r="AG1735" s="8"/>
      <c r="AH1735" s="8"/>
      <c r="AI1735" s="8"/>
      <c r="AJ1735" s="8"/>
      <c r="AK1735" s="8"/>
      <c r="AL1735" s="8"/>
      <c r="AM1735" s="8"/>
      <c r="AN1735" s="8"/>
      <c r="AO1735" s="8"/>
      <c r="AP1735" s="8"/>
      <c r="AQ1735" s="8"/>
      <c r="AR1735" s="8"/>
      <c r="AS1735" s="8"/>
    </row>
    <row r="1736" spans="1:45"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c r="AC1736" s="8"/>
      <c r="AD1736" s="8"/>
      <c r="AE1736" s="8"/>
      <c r="AF1736" s="8"/>
      <c r="AG1736" s="8"/>
      <c r="AH1736" s="8"/>
      <c r="AI1736" s="8"/>
      <c r="AJ1736" s="8"/>
      <c r="AK1736" s="8"/>
      <c r="AL1736" s="8"/>
      <c r="AM1736" s="8"/>
      <c r="AN1736" s="8"/>
      <c r="AO1736" s="8"/>
      <c r="AP1736" s="8"/>
      <c r="AQ1736" s="8"/>
      <c r="AR1736" s="8"/>
      <c r="AS1736" s="8"/>
    </row>
    <row r="1737" spans="1:45"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c r="AC1737" s="8"/>
      <c r="AD1737" s="8"/>
      <c r="AE1737" s="8"/>
      <c r="AF1737" s="8"/>
      <c r="AG1737" s="8"/>
      <c r="AH1737" s="8"/>
      <c r="AI1737" s="8"/>
      <c r="AJ1737" s="8"/>
      <c r="AK1737" s="8"/>
      <c r="AL1737" s="8"/>
      <c r="AM1737" s="8"/>
      <c r="AN1737" s="8"/>
      <c r="AO1737" s="8"/>
      <c r="AP1737" s="8"/>
      <c r="AQ1737" s="8"/>
      <c r="AR1737" s="8"/>
      <c r="AS1737" s="8"/>
    </row>
    <row r="1738" spans="1:45"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c r="AC1738" s="8"/>
      <c r="AD1738" s="8"/>
      <c r="AE1738" s="8"/>
      <c r="AF1738" s="8"/>
      <c r="AG1738" s="8"/>
      <c r="AH1738" s="8"/>
      <c r="AI1738" s="8"/>
      <c r="AJ1738" s="8"/>
      <c r="AK1738" s="8"/>
      <c r="AL1738" s="8"/>
      <c r="AM1738" s="8"/>
      <c r="AN1738" s="8"/>
      <c r="AO1738" s="8"/>
      <c r="AP1738" s="8"/>
      <c r="AQ1738" s="8"/>
      <c r="AR1738" s="8"/>
      <c r="AS1738" s="8"/>
    </row>
    <row r="1739" spans="1:45"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c r="AC1739" s="8"/>
      <c r="AD1739" s="8"/>
      <c r="AE1739" s="8"/>
      <c r="AF1739" s="8"/>
      <c r="AG1739" s="8"/>
      <c r="AH1739" s="8"/>
      <c r="AI1739" s="8"/>
      <c r="AJ1739" s="8"/>
      <c r="AK1739" s="8"/>
      <c r="AL1739" s="8"/>
      <c r="AM1739" s="8"/>
      <c r="AN1739" s="8"/>
      <c r="AO1739" s="8"/>
      <c r="AP1739" s="8"/>
      <c r="AQ1739" s="8"/>
      <c r="AR1739" s="8"/>
      <c r="AS1739" s="8"/>
    </row>
    <row r="1740" spans="1:45"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c r="AC1740" s="8"/>
      <c r="AD1740" s="8"/>
      <c r="AE1740" s="8"/>
      <c r="AF1740" s="8"/>
      <c r="AG1740" s="8"/>
      <c r="AH1740" s="8"/>
      <c r="AI1740" s="8"/>
      <c r="AJ1740" s="8"/>
      <c r="AK1740" s="8"/>
      <c r="AL1740" s="8"/>
      <c r="AM1740" s="8"/>
      <c r="AN1740" s="8"/>
      <c r="AO1740" s="8"/>
      <c r="AP1740" s="8"/>
      <c r="AQ1740" s="8"/>
      <c r="AR1740" s="8"/>
      <c r="AS1740" s="8"/>
    </row>
    <row r="1741" spans="1:45"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c r="AC1741" s="8"/>
      <c r="AD1741" s="8"/>
      <c r="AE1741" s="8"/>
      <c r="AF1741" s="8"/>
      <c r="AG1741" s="8"/>
      <c r="AH1741" s="8"/>
      <c r="AI1741" s="8"/>
      <c r="AJ1741" s="8"/>
      <c r="AK1741" s="8"/>
      <c r="AL1741" s="8"/>
      <c r="AM1741" s="8"/>
      <c r="AN1741" s="8"/>
      <c r="AO1741" s="8"/>
      <c r="AP1741" s="8"/>
      <c r="AQ1741" s="8"/>
      <c r="AR1741" s="8"/>
      <c r="AS1741" s="8"/>
    </row>
    <row r="1742" spans="1:45"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row>
    <row r="1743" spans="1:45"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c r="AC1743" s="8"/>
      <c r="AD1743" s="8"/>
      <c r="AE1743" s="8"/>
      <c r="AF1743" s="8"/>
      <c r="AG1743" s="8"/>
      <c r="AH1743" s="8"/>
      <c r="AI1743" s="8"/>
      <c r="AJ1743" s="8"/>
      <c r="AK1743" s="8"/>
      <c r="AL1743" s="8"/>
      <c r="AM1743" s="8"/>
      <c r="AN1743" s="8"/>
      <c r="AO1743" s="8"/>
      <c r="AP1743" s="8"/>
      <c r="AQ1743" s="8"/>
      <c r="AR1743" s="8"/>
      <c r="AS1743" s="8"/>
    </row>
    <row r="1744" spans="1:45"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c r="AC1744" s="8"/>
      <c r="AD1744" s="8"/>
      <c r="AE1744" s="8"/>
      <c r="AF1744" s="8"/>
      <c r="AG1744" s="8"/>
      <c r="AH1744" s="8"/>
      <c r="AI1744" s="8"/>
      <c r="AJ1744" s="8"/>
      <c r="AK1744" s="8"/>
      <c r="AL1744" s="8"/>
      <c r="AM1744" s="8"/>
      <c r="AN1744" s="8"/>
      <c r="AO1744" s="8"/>
      <c r="AP1744" s="8"/>
      <c r="AQ1744" s="8"/>
      <c r="AR1744" s="8"/>
      <c r="AS1744" s="8"/>
    </row>
    <row r="1745" spans="1:45"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c r="AC1745" s="8"/>
      <c r="AD1745" s="8"/>
      <c r="AE1745" s="8"/>
      <c r="AF1745" s="8"/>
      <c r="AG1745" s="8"/>
      <c r="AH1745" s="8"/>
      <c r="AI1745" s="8"/>
      <c r="AJ1745" s="8"/>
      <c r="AK1745" s="8"/>
      <c r="AL1745" s="8"/>
      <c r="AM1745" s="8"/>
      <c r="AN1745" s="8"/>
      <c r="AO1745" s="8"/>
      <c r="AP1745" s="8"/>
      <c r="AQ1745" s="8"/>
      <c r="AR1745" s="8"/>
      <c r="AS1745" s="8"/>
    </row>
    <row r="1746" spans="1:45"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c r="AC1746" s="8"/>
      <c r="AD1746" s="8"/>
      <c r="AE1746" s="8"/>
      <c r="AF1746" s="8"/>
      <c r="AG1746" s="8"/>
      <c r="AH1746" s="8"/>
      <c r="AI1746" s="8"/>
      <c r="AJ1746" s="8"/>
      <c r="AK1746" s="8"/>
      <c r="AL1746" s="8"/>
      <c r="AM1746" s="8"/>
      <c r="AN1746" s="8"/>
      <c r="AO1746" s="8"/>
      <c r="AP1746" s="8"/>
      <c r="AQ1746" s="8"/>
      <c r="AR1746" s="8"/>
      <c r="AS1746" s="8"/>
    </row>
    <row r="1747" spans="1:45"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c r="AC1747" s="8"/>
      <c r="AD1747" s="8"/>
      <c r="AE1747" s="8"/>
      <c r="AF1747" s="8"/>
      <c r="AG1747" s="8"/>
      <c r="AH1747" s="8"/>
      <c r="AI1747" s="8"/>
      <c r="AJ1747" s="8"/>
      <c r="AK1747" s="8"/>
      <c r="AL1747" s="8"/>
      <c r="AM1747" s="8"/>
      <c r="AN1747" s="8"/>
      <c r="AO1747" s="8"/>
      <c r="AP1747" s="8"/>
      <c r="AQ1747" s="8"/>
      <c r="AR1747" s="8"/>
      <c r="AS1747" s="8"/>
    </row>
    <row r="1748" spans="1:45"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c r="AC1748" s="8"/>
      <c r="AD1748" s="8"/>
      <c r="AE1748" s="8"/>
      <c r="AF1748" s="8"/>
      <c r="AG1748" s="8"/>
      <c r="AH1748" s="8"/>
      <c r="AI1748" s="8"/>
      <c r="AJ1748" s="8"/>
      <c r="AK1748" s="8"/>
      <c r="AL1748" s="8"/>
      <c r="AM1748" s="8"/>
      <c r="AN1748" s="8"/>
      <c r="AO1748" s="8"/>
      <c r="AP1748" s="8"/>
      <c r="AQ1748" s="8"/>
      <c r="AR1748" s="8"/>
      <c r="AS1748" s="8"/>
    </row>
    <row r="1749" spans="1:45"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c r="AC1749" s="8"/>
      <c r="AD1749" s="8"/>
      <c r="AE1749" s="8"/>
      <c r="AF1749" s="8"/>
      <c r="AG1749" s="8"/>
      <c r="AH1749" s="8"/>
      <c r="AI1749" s="8"/>
      <c r="AJ1749" s="8"/>
      <c r="AK1749" s="8"/>
      <c r="AL1749" s="8"/>
      <c r="AM1749" s="8"/>
      <c r="AN1749" s="8"/>
      <c r="AO1749" s="8"/>
      <c r="AP1749" s="8"/>
      <c r="AQ1749" s="8"/>
      <c r="AR1749" s="8"/>
      <c r="AS1749" s="8"/>
    </row>
    <row r="1750" spans="1:45"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row>
    <row r="1751" spans="1:45"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c r="AC1751" s="8"/>
      <c r="AD1751" s="8"/>
      <c r="AE1751" s="8"/>
      <c r="AF1751" s="8"/>
      <c r="AG1751" s="8"/>
      <c r="AH1751" s="8"/>
      <c r="AI1751" s="8"/>
      <c r="AJ1751" s="8"/>
      <c r="AK1751" s="8"/>
      <c r="AL1751" s="8"/>
      <c r="AM1751" s="8"/>
      <c r="AN1751" s="8"/>
      <c r="AO1751" s="8"/>
      <c r="AP1751" s="8"/>
      <c r="AQ1751" s="8"/>
      <c r="AR1751" s="8"/>
      <c r="AS1751" s="8"/>
    </row>
    <row r="1752" spans="1:45"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c r="AC1752" s="8"/>
      <c r="AD1752" s="8"/>
      <c r="AE1752" s="8"/>
      <c r="AF1752" s="8"/>
      <c r="AG1752" s="8"/>
      <c r="AH1752" s="8"/>
      <c r="AI1752" s="8"/>
      <c r="AJ1752" s="8"/>
      <c r="AK1752" s="8"/>
      <c r="AL1752" s="8"/>
      <c r="AM1752" s="8"/>
      <c r="AN1752" s="8"/>
      <c r="AO1752" s="8"/>
      <c r="AP1752" s="8"/>
      <c r="AQ1752" s="8"/>
      <c r="AR1752" s="8"/>
      <c r="AS1752" s="8"/>
    </row>
    <row r="1753" spans="1:45"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c r="AC1753" s="8"/>
      <c r="AD1753" s="8"/>
      <c r="AE1753" s="8"/>
      <c r="AF1753" s="8"/>
      <c r="AG1753" s="8"/>
      <c r="AH1753" s="8"/>
      <c r="AI1753" s="8"/>
      <c r="AJ1753" s="8"/>
      <c r="AK1753" s="8"/>
      <c r="AL1753" s="8"/>
      <c r="AM1753" s="8"/>
      <c r="AN1753" s="8"/>
      <c r="AO1753" s="8"/>
      <c r="AP1753" s="8"/>
      <c r="AQ1753" s="8"/>
      <c r="AR1753" s="8"/>
      <c r="AS1753" s="8"/>
    </row>
    <row r="1754" spans="1:45"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c r="AC1754" s="8"/>
      <c r="AD1754" s="8"/>
      <c r="AE1754" s="8"/>
      <c r="AF1754" s="8"/>
      <c r="AG1754" s="8"/>
      <c r="AH1754" s="8"/>
      <c r="AI1754" s="8"/>
      <c r="AJ1754" s="8"/>
      <c r="AK1754" s="8"/>
      <c r="AL1754" s="8"/>
      <c r="AM1754" s="8"/>
      <c r="AN1754" s="8"/>
      <c r="AO1754" s="8"/>
      <c r="AP1754" s="8"/>
      <c r="AQ1754" s="8"/>
      <c r="AR1754" s="8"/>
      <c r="AS1754" s="8"/>
    </row>
    <row r="1755" spans="1:45"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c r="AC1755" s="8"/>
      <c r="AD1755" s="8"/>
      <c r="AE1755" s="8"/>
      <c r="AF1755" s="8"/>
      <c r="AG1755" s="8"/>
      <c r="AH1755" s="8"/>
      <c r="AI1755" s="8"/>
      <c r="AJ1755" s="8"/>
      <c r="AK1755" s="8"/>
      <c r="AL1755" s="8"/>
      <c r="AM1755" s="8"/>
      <c r="AN1755" s="8"/>
      <c r="AO1755" s="8"/>
      <c r="AP1755" s="8"/>
      <c r="AQ1755" s="8"/>
      <c r="AR1755" s="8"/>
      <c r="AS1755" s="8"/>
    </row>
    <row r="1756" spans="1:45"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c r="AC1756" s="8"/>
      <c r="AD1756" s="8"/>
      <c r="AE1756" s="8"/>
      <c r="AF1756" s="8"/>
      <c r="AG1756" s="8"/>
      <c r="AH1756" s="8"/>
      <c r="AI1756" s="8"/>
      <c r="AJ1756" s="8"/>
      <c r="AK1756" s="8"/>
      <c r="AL1756" s="8"/>
      <c r="AM1756" s="8"/>
      <c r="AN1756" s="8"/>
      <c r="AO1756" s="8"/>
      <c r="AP1756" s="8"/>
      <c r="AQ1756" s="8"/>
      <c r="AR1756" s="8"/>
      <c r="AS1756" s="8"/>
    </row>
    <row r="1757" spans="1:45"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c r="AC1757" s="8"/>
      <c r="AD1757" s="8"/>
      <c r="AE1757" s="8"/>
      <c r="AF1757" s="8"/>
      <c r="AG1757" s="8"/>
      <c r="AH1757" s="8"/>
      <c r="AI1757" s="8"/>
      <c r="AJ1757" s="8"/>
      <c r="AK1757" s="8"/>
      <c r="AL1757" s="8"/>
      <c r="AM1757" s="8"/>
      <c r="AN1757" s="8"/>
      <c r="AO1757" s="8"/>
      <c r="AP1757" s="8"/>
      <c r="AQ1757" s="8"/>
      <c r="AR1757" s="8"/>
      <c r="AS1757" s="8"/>
    </row>
    <row r="1758" spans="1:45"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row>
    <row r="1759" spans="1:45"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c r="AC1759" s="8"/>
      <c r="AD1759" s="8"/>
      <c r="AE1759" s="8"/>
      <c r="AF1759" s="8"/>
      <c r="AG1759" s="8"/>
      <c r="AH1759" s="8"/>
      <c r="AI1759" s="8"/>
      <c r="AJ1759" s="8"/>
      <c r="AK1759" s="8"/>
      <c r="AL1759" s="8"/>
      <c r="AM1759" s="8"/>
      <c r="AN1759" s="8"/>
      <c r="AO1759" s="8"/>
      <c r="AP1759" s="8"/>
      <c r="AQ1759" s="8"/>
      <c r="AR1759" s="8"/>
      <c r="AS1759" s="8"/>
    </row>
    <row r="1760" spans="1:45"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c r="AC1760" s="8"/>
      <c r="AD1760" s="8"/>
      <c r="AE1760" s="8"/>
      <c r="AF1760" s="8"/>
      <c r="AG1760" s="8"/>
      <c r="AH1760" s="8"/>
      <c r="AI1760" s="8"/>
      <c r="AJ1760" s="8"/>
      <c r="AK1760" s="8"/>
      <c r="AL1760" s="8"/>
      <c r="AM1760" s="8"/>
      <c r="AN1760" s="8"/>
      <c r="AO1760" s="8"/>
      <c r="AP1760" s="8"/>
      <c r="AQ1760" s="8"/>
      <c r="AR1760" s="8"/>
      <c r="AS1760" s="8"/>
    </row>
    <row r="1761" spans="1:45"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c r="AC1761" s="8"/>
      <c r="AD1761" s="8"/>
      <c r="AE1761" s="8"/>
      <c r="AF1761" s="8"/>
      <c r="AG1761" s="8"/>
      <c r="AH1761" s="8"/>
      <c r="AI1761" s="8"/>
      <c r="AJ1761" s="8"/>
      <c r="AK1761" s="8"/>
      <c r="AL1761" s="8"/>
      <c r="AM1761" s="8"/>
      <c r="AN1761" s="8"/>
      <c r="AO1761" s="8"/>
      <c r="AP1761" s="8"/>
      <c r="AQ1761" s="8"/>
      <c r="AR1761" s="8"/>
      <c r="AS1761" s="8"/>
    </row>
    <row r="1762" spans="1:45"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c r="AC1762" s="8"/>
      <c r="AD1762" s="8"/>
      <c r="AE1762" s="8"/>
      <c r="AF1762" s="8"/>
      <c r="AG1762" s="8"/>
      <c r="AH1762" s="8"/>
      <c r="AI1762" s="8"/>
      <c r="AJ1762" s="8"/>
      <c r="AK1762" s="8"/>
      <c r="AL1762" s="8"/>
      <c r="AM1762" s="8"/>
      <c r="AN1762" s="8"/>
      <c r="AO1762" s="8"/>
      <c r="AP1762" s="8"/>
      <c r="AQ1762" s="8"/>
      <c r="AR1762" s="8"/>
      <c r="AS1762" s="8"/>
    </row>
    <row r="1763" spans="1:45"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c r="AC1763" s="8"/>
      <c r="AD1763" s="8"/>
      <c r="AE1763" s="8"/>
      <c r="AF1763" s="8"/>
      <c r="AG1763" s="8"/>
      <c r="AH1763" s="8"/>
      <c r="AI1763" s="8"/>
      <c r="AJ1763" s="8"/>
      <c r="AK1763" s="8"/>
      <c r="AL1763" s="8"/>
      <c r="AM1763" s="8"/>
      <c r="AN1763" s="8"/>
      <c r="AO1763" s="8"/>
      <c r="AP1763" s="8"/>
      <c r="AQ1763" s="8"/>
      <c r="AR1763" s="8"/>
      <c r="AS1763" s="8"/>
    </row>
    <row r="1764" spans="1:45"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c r="AC1764" s="8"/>
      <c r="AD1764" s="8"/>
      <c r="AE1764" s="8"/>
      <c r="AF1764" s="8"/>
      <c r="AG1764" s="8"/>
      <c r="AH1764" s="8"/>
      <c r="AI1764" s="8"/>
      <c r="AJ1764" s="8"/>
      <c r="AK1764" s="8"/>
      <c r="AL1764" s="8"/>
      <c r="AM1764" s="8"/>
      <c r="AN1764" s="8"/>
      <c r="AO1764" s="8"/>
      <c r="AP1764" s="8"/>
      <c r="AQ1764" s="8"/>
      <c r="AR1764" s="8"/>
      <c r="AS1764" s="8"/>
    </row>
    <row r="1765" spans="1:45"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c r="AC1765" s="8"/>
      <c r="AD1765" s="8"/>
      <c r="AE1765" s="8"/>
      <c r="AF1765" s="8"/>
      <c r="AG1765" s="8"/>
      <c r="AH1765" s="8"/>
      <c r="AI1765" s="8"/>
      <c r="AJ1765" s="8"/>
      <c r="AK1765" s="8"/>
      <c r="AL1765" s="8"/>
      <c r="AM1765" s="8"/>
      <c r="AN1765" s="8"/>
      <c r="AO1765" s="8"/>
      <c r="AP1765" s="8"/>
      <c r="AQ1765" s="8"/>
      <c r="AR1765" s="8"/>
      <c r="AS1765" s="8"/>
    </row>
    <row r="1766" spans="1:45"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row>
    <row r="1767" spans="1:45"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c r="AC1767" s="8"/>
      <c r="AD1767" s="8"/>
      <c r="AE1767" s="8"/>
      <c r="AF1767" s="8"/>
      <c r="AG1767" s="8"/>
      <c r="AH1767" s="8"/>
      <c r="AI1767" s="8"/>
      <c r="AJ1767" s="8"/>
      <c r="AK1767" s="8"/>
      <c r="AL1767" s="8"/>
      <c r="AM1767" s="8"/>
      <c r="AN1767" s="8"/>
      <c r="AO1767" s="8"/>
      <c r="AP1767" s="8"/>
      <c r="AQ1767" s="8"/>
      <c r="AR1767" s="8"/>
      <c r="AS1767" s="8"/>
    </row>
    <row r="1768" spans="1:45"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c r="AC1768" s="8"/>
      <c r="AD1768" s="8"/>
      <c r="AE1768" s="8"/>
      <c r="AF1768" s="8"/>
      <c r="AG1768" s="8"/>
      <c r="AH1768" s="8"/>
      <c r="AI1768" s="8"/>
      <c r="AJ1768" s="8"/>
      <c r="AK1768" s="8"/>
      <c r="AL1768" s="8"/>
      <c r="AM1768" s="8"/>
      <c r="AN1768" s="8"/>
      <c r="AO1768" s="8"/>
      <c r="AP1768" s="8"/>
      <c r="AQ1768" s="8"/>
      <c r="AR1768" s="8"/>
      <c r="AS1768" s="8"/>
    </row>
    <row r="1769" spans="1:45"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c r="AC1769" s="8"/>
      <c r="AD1769" s="8"/>
      <c r="AE1769" s="8"/>
      <c r="AF1769" s="8"/>
      <c r="AG1769" s="8"/>
      <c r="AH1769" s="8"/>
      <c r="AI1769" s="8"/>
      <c r="AJ1769" s="8"/>
      <c r="AK1769" s="8"/>
      <c r="AL1769" s="8"/>
      <c r="AM1769" s="8"/>
      <c r="AN1769" s="8"/>
      <c r="AO1769" s="8"/>
      <c r="AP1769" s="8"/>
      <c r="AQ1769" s="8"/>
      <c r="AR1769" s="8"/>
      <c r="AS1769" s="8"/>
    </row>
    <row r="1770" spans="1:45"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c r="AC1770" s="8"/>
      <c r="AD1770" s="8"/>
      <c r="AE1770" s="8"/>
      <c r="AF1770" s="8"/>
      <c r="AG1770" s="8"/>
      <c r="AH1770" s="8"/>
      <c r="AI1770" s="8"/>
      <c r="AJ1770" s="8"/>
      <c r="AK1770" s="8"/>
      <c r="AL1770" s="8"/>
      <c r="AM1770" s="8"/>
      <c r="AN1770" s="8"/>
      <c r="AO1770" s="8"/>
      <c r="AP1770" s="8"/>
      <c r="AQ1770" s="8"/>
      <c r="AR1770" s="8"/>
      <c r="AS1770" s="8"/>
    </row>
    <row r="1771" spans="1:45"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c r="AC1771" s="8"/>
      <c r="AD1771" s="8"/>
      <c r="AE1771" s="8"/>
      <c r="AF1771" s="8"/>
      <c r="AG1771" s="8"/>
      <c r="AH1771" s="8"/>
      <c r="AI1771" s="8"/>
      <c r="AJ1771" s="8"/>
      <c r="AK1771" s="8"/>
      <c r="AL1771" s="8"/>
      <c r="AM1771" s="8"/>
      <c r="AN1771" s="8"/>
      <c r="AO1771" s="8"/>
      <c r="AP1771" s="8"/>
      <c r="AQ1771" s="8"/>
      <c r="AR1771" s="8"/>
      <c r="AS1771" s="8"/>
    </row>
    <row r="1772" spans="1:45"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c r="AC1772" s="8"/>
      <c r="AD1772" s="8"/>
      <c r="AE1772" s="8"/>
      <c r="AF1772" s="8"/>
      <c r="AG1772" s="8"/>
      <c r="AH1772" s="8"/>
      <c r="AI1772" s="8"/>
      <c r="AJ1772" s="8"/>
      <c r="AK1772" s="8"/>
      <c r="AL1772" s="8"/>
      <c r="AM1772" s="8"/>
      <c r="AN1772" s="8"/>
      <c r="AO1772" s="8"/>
      <c r="AP1772" s="8"/>
      <c r="AQ1772" s="8"/>
      <c r="AR1772" s="8"/>
      <c r="AS1772" s="8"/>
    </row>
    <row r="1773" spans="1:45"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c r="AC1773" s="8"/>
      <c r="AD1773" s="8"/>
      <c r="AE1773" s="8"/>
      <c r="AF1773" s="8"/>
      <c r="AG1773" s="8"/>
      <c r="AH1773" s="8"/>
      <c r="AI1773" s="8"/>
      <c r="AJ1773" s="8"/>
      <c r="AK1773" s="8"/>
      <c r="AL1773" s="8"/>
      <c r="AM1773" s="8"/>
      <c r="AN1773" s="8"/>
      <c r="AO1773" s="8"/>
      <c r="AP1773" s="8"/>
      <c r="AQ1773" s="8"/>
      <c r="AR1773" s="8"/>
      <c r="AS1773" s="8"/>
    </row>
    <row r="1774" spans="1:45"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row>
    <row r="1775" spans="1:45"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c r="AC1775" s="8"/>
      <c r="AD1775" s="8"/>
      <c r="AE1775" s="8"/>
      <c r="AF1775" s="8"/>
      <c r="AG1775" s="8"/>
      <c r="AH1775" s="8"/>
      <c r="AI1775" s="8"/>
      <c r="AJ1775" s="8"/>
      <c r="AK1775" s="8"/>
      <c r="AL1775" s="8"/>
      <c r="AM1775" s="8"/>
      <c r="AN1775" s="8"/>
      <c r="AO1775" s="8"/>
      <c r="AP1775" s="8"/>
      <c r="AQ1775" s="8"/>
      <c r="AR1775" s="8"/>
      <c r="AS1775" s="8"/>
    </row>
    <row r="1776" spans="1:45"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c r="AC1776" s="8"/>
      <c r="AD1776" s="8"/>
      <c r="AE1776" s="8"/>
      <c r="AF1776" s="8"/>
      <c r="AG1776" s="8"/>
      <c r="AH1776" s="8"/>
      <c r="AI1776" s="8"/>
      <c r="AJ1776" s="8"/>
      <c r="AK1776" s="8"/>
      <c r="AL1776" s="8"/>
      <c r="AM1776" s="8"/>
      <c r="AN1776" s="8"/>
      <c r="AO1776" s="8"/>
      <c r="AP1776" s="8"/>
      <c r="AQ1776" s="8"/>
      <c r="AR1776" s="8"/>
      <c r="AS1776" s="8"/>
    </row>
    <row r="1777" spans="1:45"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c r="AC1777" s="8"/>
      <c r="AD1777" s="8"/>
      <c r="AE1777" s="8"/>
      <c r="AF1777" s="8"/>
      <c r="AG1777" s="8"/>
      <c r="AH1777" s="8"/>
      <c r="AI1777" s="8"/>
      <c r="AJ1777" s="8"/>
      <c r="AK1777" s="8"/>
      <c r="AL1777" s="8"/>
      <c r="AM1777" s="8"/>
      <c r="AN1777" s="8"/>
      <c r="AO1777" s="8"/>
      <c r="AP1777" s="8"/>
      <c r="AQ1777" s="8"/>
      <c r="AR1777" s="8"/>
      <c r="AS1777" s="8"/>
    </row>
    <row r="1778" spans="1:45"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c r="AC1778" s="8"/>
      <c r="AD1778" s="8"/>
      <c r="AE1778" s="8"/>
      <c r="AF1778" s="8"/>
      <c r="AG1778" s="8"/>
      <c r="AH1778" s="8"/>
      <c r="AI1778" s="8"/>
      <c r="AJ1778" s="8"/>
      <c r="AK1778" s="8"/>
      <c r="AL1778" s="8"/>
      <c r="AM1778" s="8"/>
      <c r="AN1778" s="8"/>
      <c r="AO1778" s="8"/>
      <c r="AP1778" s="8"/>
      <c r="AQ1778" s="8"/>
      <c r="AR1778" s="8"/>
      <c r="AS1778" s="8"/>
    </row>
    <row r="1779" spans="1:45"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c r="AC1779" s="8"/>
      <c r="AD1779" s="8"/>
      <c r="AE1779" s="8"/>
      <c r="AF1779" s="8"/>
      <c r="AG1779" s="8"/>
      <c r="AH1779" s="8"/>
      <c r="AI1779" s="8"/>
      <c r="AJ1779" s="8"/>
      <c r="AK1779" s="8"/>
      <c r="AL1779" s="8"/>
      <c r="AM1779" s="8"/>
      <c r="AN1779" s="8"/>
      <c r="AO1779" s="8"/>
      <c r="AP1779" s="8"/>
      <c r="AQ1779" s="8"/>
      <c r="AR1779" s="8"/>
      <c r="AS1779" s="8"/>
    </row>
    <row r="1780" spans="1:45"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c r="AC1780" s="8"/>
      <c r="AD1780" s="8"/>
      <c r="AE1780" s="8"/>
      <c r="AF1780" s="8"/>
      <c r="AG1780" s="8"/>
      <c r="AH1780" s="8"/>
      <c r="AI1780" s="8"/>
      <c r="AJ1780" s="8"/>
      <c r="AK1780" s="8"/>
      <c r="AL1780" s="8"/>
      <c r="AM1780" s="8"/>
      <c r="AN1780" s="8"/>
      <c r="AO1780" s="8"/>
      <c r="AP1780" s="8"/>
      <c r="AQ1780" s="8"/>
      <c r="AR1780" s="8"/>
      <c r="AS1780" s="8"/>
    </row>
    <row r="1781" spans="1:45"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c r="AC1781" s="8"/>
      <c r="AD1781" s="8"/>
      <c r="AE1781" s="8"/>
      <c r="AF1781" s="8"/>
      <c r="AG1781" s="8"/>
      <c r="AH1781" s="8"/>
      <c r="AI1781" s="8"/>
      <c r="AJ1781" s="8"/>
      <c r="AK1781" s="8"/>
      <c r="AL1781" s="8"/>
      <c r="AM1781" s="8"/>
      <c r="AN1781" s="8"/>
      <c r="AO1781" s="8"/>
      <c r="AP1781" s="8"/>
      <c r="AQ1781" s="8"/>
      <c r="AR1781" s="8"/>
      <c r="AS1781" s="8"/>
    </row>
    <row r="1782" spans="1:45"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row>
    <row r="1783" spans="1:45"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c r="AC1783" s="8"/>
      <c r="AD1783" s="8"/>
      <c r="AE1783" s="8"/>
      <c r="AF1783" s="8"/>
      <c r="AG1783" s="8"/>
      <c r="AH1783" s="8"/>
      <c r="AI1783" s="8"/>
      <c r="AJ1783" s="8"/>
      <c r="AK1783" s="8"/>
      <c r="AL1783" s="8"/>
      <c r="AM1783" s="8"/>
      <c r="AN1783" s="8"/>
      <c r="AO1783" s="8"/>
      <c r="AP1783" s="8"/>
      <c r="AQ1783" s="8"/>
      <c r="AR1783" s="8"/>
      <c r="AS1783" s="8"/>
    </row>
    <row r="1784" spans="1:45"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c r="AC1784" s="8"/>
      <c r="AD1784" s="8"/>
      <c r="AE1784" s="8"/>
      <c r="AF1784" s="8"/>
      <c r="AG1784" s="8"/>
      <c r="AH1784" s="8"/>
      <c r="AI1784" s="8"/>
      <c r="AJ1784" s="8"/>
      <c r="AK1784" s="8"/>
      <c r="AL1784" s="8"/>
      <c r="AM1784" s="8"/>
      <c r="AN1784" s="8"/>
      <c r="AO1784" s="8"/>
      <c r="AP1784" s="8"/>
      <c r="AQ1784" s="8"/>
      <c r="AR1784" s="8"/>
      <c r="AS1784" s="8"/>
    </row>
    <row r="1785" spans="1:45"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c r="AC1785" s="8"/>
      <c r="AD1785" s="8"/>
      <c r="AE1785" s="8"/>
      <c r="AF1785" s="8"/>
      <c r="AG1785" s="8"/>
      <c r="AH1785" s="8"/>
      <c r="AI1785" s="8"/>
      <c r="AJ1785" s="8"/>
      <c r="AK1785" s="8"/>
      <c r="AL1785" s="8"/>
      <c r="AM1785" s="8"/>
      <c r="AN1785" s="8"/>
      <c r="AO1785" s="8"/>
      <c r="AP1785" s="8"/>
      <c r="AQ1785" s="8"/>
      <c r="AR1785" s="8"/>
      <c r="AS1785" s="8"/>
    </row>
    <row r="1786" spans="1:45"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c r="AC1786" s="8"/>
      <c r="AD1786" s="8"/>
      <c r="AE1786" s="8"/>
      <c r="AF1786" s="8"/>
      <c r="AG1786" s="8"/>
      <c r="AH1786" s="8"/>
      <c r="AI1786" s="8"/>
      <c r="AJ1786" s="8"/>
      <c r="AK1786" s="8"/>
      <c r="AL1786" s="8"/>
      <c r="AM1786" s="8"/>
      <c r="AN1786" s="8"/>
      <c r="AO1786" s="8"/>
      <c r="AP1786" s="8"/>
      <c r="AQ1786" s="8"/>
      <c r="AR1786" s="8"/>
      <c r="AS1786" s="8"/>
    </row>
    <row r="1787" spans="1:45"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c r="AC1787" s="8"/>
      <c r="AD1787" s="8"/>
      <c r="AE1787" s="8"/>
      <c r="AF1787" s="8"/>
      <c r="AG1787" s="8"/>
      <c r="AH1787" s="8"/>
      <c r="AI1787" s="8"/>
      <c r="AJ1787" s="8"/>
      <c r="AK1787" s="8"/>
      <c r="AL1787" s="8"/>
      <c r="AM1787" s="8"/>
      <c r="AN1787" s="8"/>
      <c r="AO1787" s="8"/>
      <c r="AP1787" s="8"/>
      <c r="AQ1787" s="8"/>
      <c r="AR1787" s="8"/>
      <c r="AS1787" s="8"/>
    </row>
    <row r="1788" spans="1:45"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c r="AC1788" s="8"/>
      <c r="AD1788" s="8"/>
      <c r="AE1788" s="8"/>
      <c r="AF1788" s="8"/>
      <c r="AG1788" s="8"/>
      <c r="AH1788" s="8"/>
      <c r="AI1788" s="8"/>
      <c r="AJ1788" s="8"/>
      <c r="AK1788" s="8"/>
      <c r="AL1788" s="8"/>
      <c r="AM1788" s="8"/>
      <c r="AN1788" s="8"/>
      <c r="AO1788" s="8"/>
      <c r="AP1788" s="8"/>
      <c r="AQ1788" s="8"/>
      <c r="AR1788" s="8"/>
      <c r="AS1788" s="8"/>
    </row>
    <row r="1789" spans="1:45"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c r="AC1789" s="8"/>
      <c r="AD1789" s="8"/>
      <c r="AE1789" s="8"/>
      <c r="AF1789" s="8"/>
      <c r="AG1789" s="8"/>
      <c r="AH1789" s="8"/>
      <c r="AI1789" s="8"/>
      <c r="AJ1789" s="8"/>
      <c r="AK1789" s="8"/>
      <c r="AL1789" s="8"/>
      <c r="AM1789" s="8"/>
      <c r="AN1789" s="8"/>
      <c r="AO1789" s="8"/>
      <c r="AP1789" s="8"/>
      <c r="AQ1789" s="8"/>
      <c r="AR1789" s="8"/>
      <c r="AS1789" s="8"/>
    </row>
    <row r="1790" spans="1:45"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row>
    <row r="1791" spans="1:45"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c r="AC1791" s="8"/>
      <c r="AD1791" s="8"/>
      <c r="AE1791" s="8"/>
      <c r="AF1791" s="8"/>
      <c r="AG1791" s="8"/>
      <c r="AH1791" s="8"/>
      <c r="AI1791" s="8"/>
      <c r="AJ1791" s="8"/>
      <c r="AK1791" s="8"/>
      <c r="AL1791" s="8"/>
      <c r="AM1791" s="8"/>
      <c r="AN1791" s="8"/>
      <c r="AO1791" s="8"/>
      <c r="AP1791" s="8"/>
      <c r="AQ1791" s="8"/>
      <c r="AR1791" s="8"/>
      <c r="AS1791" s="8"/>
    </row>
    <row r="1792" spans="1:45"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c r="AC1792" s="8"/>
      <c r="AD1792" s="8"/>
      <c r="AE1792" s="8"/>
      <c r="AF1792" s="8"/>
      <c r="AG1792" s="8"/>
      <c r="AH1792" s="8"/>
      <c r="AI1792" s="8"/>
      <c r="AJ1792" s="8"/>
      <c r="AK1792" s="8"/>
      <c r="AL1792" s="8"/>
      <c r="AM1792" s="8"/>
      <c r="AN1792" s="8"/>
      <c r="AO1792" s="8"/>
      <c r="AP1792" s="8"/>
      <c r="AQ1792" s="8"/>
      <c r="AR1792" s="8"/>
      <c r="AS1792" s="8"/>
    </row>
    <row r="1793" spans="1:45"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c r="AC1793" s="8"/>
      <c r="AD1793" s="8"/>
      <c r="AE1793" s="8"/>
      <c r="AF1793" s="8"/>
      <c r="AG1793" s="8"/>
      <c r="AH1793" s="8"/>
      <c r="AI1793" s="8"/>
      <c r="AJ1793" s="8"/>
      <c r="AK1793" s="8"/>
      <c r="AL1793" s="8"/>
      <c r="AM1793" s="8"/>
      <c r="AN1793" s="8"/>
      <c r="AO1793" s="8"/>
      <c r="AP1793" s="8"/>
      <c r="AQ1793" s="8"/>
      <c r="AR1793" s="8"/>
      <c r="AS1793" s="8"/>
    </row>
    <row r="1794" spans="1:45"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c r="AC1794" s="8"/>
      <c r="AD1794" s="8"/>
      <c r="AE1794" s="8"/>
      <c r="AF1794" s="8"/>
      <c r="AG1794" s="8"/>
      <c r="AH1794" s="8"/>
      <c r="AI1794" s="8"/>
      <c r="AJ1794" s="8"/>
      <c r="AK1794" s="8"/>
      <c r="AL1794" s="8"/>
      <c r="AM1794" s="8"/>
      <c r="AN1794" s="8"/>
      <c r="AO1794" s="8"/>
      <c r="AP1794" s="8"/>
      <c r="AQ1794" s="8"/>
      <c r="AR1794" s="8"/>
      <c r="AS1794" s="8"/>
    </row>
    <row r="1795" spans="1:45"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c r="AC1795" s="8"/>
      <c r="AD1795" s="8"/>
      <c r="AE1795" s="8"/>
      <c r="AF1795" s="8"/>
      <c r="AG1795" s="8"/>
      <c r="AH1795" s="8"/>
      <c r="AI1795" s="8"/>
      <c r="AJ1795" s="8"/>
      <c r="AK1795" s="8"/>
      <c r="AL1795" s="8"/>
      <c r="AM1795" s="8"/>
      <c r="AN1795" s="8"/>
      <c r="AO1795" s="8"/>
      <c r="AP1795" s="8"/>
      <c r="AQ1795" s="8"/>
      <c r="AR1795" s="8"/>
      <c r="AS1795" s="8"/>
    </row>
    <row r="1796" spans="1:45"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c r="AC1796" s="8"/>
      <c r="AD1796" s="8"/>
      <c r="AE1796" s="8"/>
      <c r="AF1796" s="8"/>
      <c r="AG1796" s="8"/>
      <c r="AH1796" s="8"/>
      <c r="AI1796" s="8"/>
      <c r="AJ1796" s="8"/>
      <c r="AK1796" s="8"/>
      <c r="AL1796" s="8"/>
      <c r="AM1796" s="8"/>
      <c r="AN1796" s="8"/>
      <c r="AO1796" s="8"/>
      <c r="AP1796" s="8"/>
      <c r="AQ1796" s="8"/>
      <c r="AR1796" s="8"/>
      <c r="AS1796" s="8"/>
    </row>
    <row r="1797" spans="1:45"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c r="AC1797" s="8"/>
      <c r="AD1797" s="8"/>
      <c r="AE1797" s="8"/>
      <c r="AF1797" s="8"/>
      <c r="AG1797" s="8"/>
      <c r="AH1797" s="8"/>
      <c r="AI1797" s="8"/>
      <c r="AJ1797" s="8"/>
      <c r="AK1797" s="8"/>
      <c r="AL1797" s="8"/>
      <c r="AM1797" s="8"/>
      <c r="AN1797" s="8"/>
      <c r="AO1797" s="8"/>
      <c r="AP1797" s="8"/>
      <c r="AQ1797" s="8"/>
      <c r="AR1797" s="8"/>
      <c r="AS1797" s="8"/>
    </row>
    <row r="1798" spans="1:45"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row>
    <row r="1799" spans="1:45"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c r="AC1799" s="8"/>
      <c r="AD1799" s="8"/>
      <c r="AE1799" s="8"/>
      <c r="AF1799" s="8"/>
      <c r="AG1799" s="8"/>
      <c r="AH1799" s="8"/>
      <c r="AI1799" s="8"/>
      <c r="AJ1799" s="8"/>
      <c r="AK1799" s="8"/>
      <c r="AL1799" s="8"/>
      <c r="AM1799" s="8"/>
      <c r="AN1799" s="8"/>
      <c r="AO1799" s="8"/>
      <c r="AP1799" s="8"/>
      <c r="AQ1799" s="8"/>
      <c r="AR1799" s="8"/>
      <c r="AS1799" s="8"/>
    </row>
    <row r="1800" spans="1:45"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c r="AC1800" s="8"/>
      <c r="AD1800" s="8"/>
      <c r="AE1800" s="8"/>
      <c r="AF1800" s="8"/>
      <c r="AG1800" s="8"/>
      <c r="AH1800" s="8"/>
      <c r="AI1800" s="8"/>
      <c r="AJ1800" s="8"/>
      <c r="AK1800" s="8"/>
      <c r="AL1800" s="8"/>
      <c r="AM1800" s="8"/>
      <c r="AN1800" s="8"/>
      <c r="AO1800" s="8"/>
      <c r="AP1800" s="8"/>
      <c r="AQ1800" s="8"/>
      <c r="AR1800" s="8"/>
      <c r="AS1800" s="8"/>
    </row>
    <row r="1801" spans="1:45"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c r="AC1801" s="8"/>
      <c r="AD1801" s="8"/>
      <c r="AE1801" s="8"/>
      <c r="AF1801" s="8"/>
      <c r="AG1801" s="8"/>
      <c r="AH1801" s="8"/>
      <c r="AI1801" s="8"/>
      <c r="AJ1801" s="8"/>
      <c r="AK1801" s="8"/>
      <c r="AL1801" s="8"/>
      <c r="AM1801" s="8"/>
      <c r="AN1801" s="8"/>
      <c r="AO1801" s="8"/>
      <c r="AP1801" s="8"/>
      <c r="AQ1801" s="8"/>
      <c r="AR1801" s="8"/>
      <c r="AS1801" s="8"/>
    </row>
    <row r="1802" spans="1:45"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c r="AC1802" s="8"/>
      <c r="AD1802" s="8"/>
      <c r="AE1802" s="8"/>
      <c r="AF1802" s="8"/>
      <c r="AG1802" s="8"/>
      <c r="AH1802" s="8"/>
      <c r="AI1802" s="8"/>
      <c r="AJ1802" s="8"/>
      <c r="AK1802" s="8"/>
      <c r="AL1802" s="8"/>
      <c r="AM1802" s="8"/>
      <c r="AN1802" s="8"/>
      <c r="AO1802" s="8"/>
      <c r="AP1802" s="8"/>
      <c r="AQ1802" s="8"/>
      <c r="AR1802" s="8"/>
      <c r="AS1802" s="8"/>
    </row>
    <row r="1803" spans="1:45"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c r="AC1803" s="8"/>
      <c r="AD1803" s="8"/>
      <c r="AE1803" s="8"/>
      <c r="AF1803" s="8"/>
      <c r="AG1803" s="8"/>
      <c r="AH1803" s="8"/>
      <c r="AI1803" s="8"/>
      <c r="AJ1803" s="8"/>
      <c r="AK1803" s="8"/>
      <c r="AL1803" s="8"/>
      <c r="AM1803" s="8"/>
      <c r="AN1803" s="8"/>
      <c r="AO1803" s="8"/>
      <c r="AP1803" s="8"/>
      <c r="AQ1803" s="8"/>
      <c r="AR1803" s="8"/>
      <c r="AS1803" s="8"/>
    </row>
    <row r="1804" spans="1:45"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c r="AC1804" s="8"/>
      <c r="AD1804" s="8"/>
      <c r="AE1804" s="8"/>
      <c r="AF1804" s="8"/>
      <c r="AG1804" s="8"/>
      <c r="AH1804" s="8"/>
      <c r="AI1804" s="8"/>
      <c r="AJ1804" s="8"/>
      <c r="AK1804" s="8"/>
      <c r="AL1804" s="8"/>
      <c r="AM1804" s="8"/>
      <c r="AN1804" s="8"/>
      <c r="AO1804" s="8"/>
      <c r="AP1804" s="8"/>
      <c r="AQ1804" s="8"/>
      <c r="AR1804" s="8"/>
      <c r="AS1804" s="8"/>
    </row>
    <row r="1805" spans="1:45"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c r="AC1805" s="8"/>
      <c r="AD1805" s="8"/>
      <c r="AE1805" s="8"/>
      <c r="AF1805" s="8"/>
      <c r="AG1805" s="8"/>
      <c r="AH1805" s="8"/>
      <c r="AI1805" s="8"/>
      <c r="AJ1805" s="8"/>
      <c r="AK1805" s="8"/>
      <c r="AL1805" s="8"/>
      <c r="AM1805" s="8"/>
      <c r="AN1805" s="8"/>
      <c r="AO1805" s="8"/>
      <c r="AP1805" s="8"/>
      <c r="AQ1805" s="8"/>
      <c r="AR1805" s="8"/>
      <c r="AS1805" s="8"/>
    </row>
    <row r="1806" spans="1:45"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row>
    <row r="1807" spans="1:45"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c r="AC1807" s="8"/>
      <c r="AD1807" s="8"/>
      <c r="AE1807" s="8"/>
      <c r="AF1807" s="8"/>
      <c r="AG1807" s="8"/>
      <c r="AH1807" s="8"/>
      <c r="AI1807" s="8"/>
      <c r="AJ1807" s="8"/>
      <c r="AK1807" s="8"/>
      <c r="AL1807" s="8"/>
      <c r="AM1807" s="8"/>
      <c r="AN1807" s="8"/>
      <c r="AO1807" s="8"/>
      <c r="AP1807" s="8"/>
      <c r="AQ1807" s="8"/>
      <c r="AR1807" s="8"/>
      <c r="AS1807" s="8"/>
    </row>
    <row r="1808" spans="1:45"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c r="AC1808" s="8"/>
      <c r="AD1808" s="8"/>
      <c r="AE1808" s="8"/>
      <c r="AF1808" s="8"/>
      <c r="AG1808" s="8"/>
      <c r="AH1808" s="8"/>
      <c r="AI1808" s="8"/>
      <c r="AJ1808" s="8"/>
      <c r="AK1808" s="8"/>
      <c r="AL1808" s="8"/>
      <c r="AM1808" s="8"/>
      <c r="AN1808" s="8"/>
      <c r="AO1808" s="8"/>
      <c r="AP1808" s="8"/>
      <c r="AQ1808" s="8"/>
      <c r="AR1808" s="8"/>
      <c r="AS1808" s="8"/>
    </row>
    <row r="1809" spans="1:45"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c r="AC1809" s="8"/>
      <c r="AD1809" s="8"/>
      <c r="AE1809" s="8"/>
      <c r="AF1809" s="8"/>
      <c r="AG1809" s="8"/>
      <c r="AH1809" s="8"/>
      <c r="AI1809" s="8"/>
      <c r="AJ1809" s="8"/>
      <c r="AK1809" s="8"/>
      <c r="AL1809" s="8"/>
      <c r="AM1809" s="8"/>
      <c r="AN1809" s="8"/>
      <c r="AO1809" s="8"/>
      <c r="AP1809" s="8"/>
      <c r="AQ1809" s="8"/>
      <c r="AR1809" s="8"/>
      <c r="AS1809" s="8"/>
    </row>
    <row r="1810" spans="1:45"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c r="AC1810" s="8"/>
      <c r="AD1810" s="8"/>
      <c r="AE1810" s="8"/>
      <c r="AF1810" s="8"/>
      <c r="AG1810" s="8"/>
      <c r="AH1810" s="8"/>
      <c r="AI1810" s="8"/>
      <c r="AJ1810" s="8"/>
      <c r="AK1810" s="8"/>
      <c r="AL1810" s="8"/>
      <c r="AM1810" s="8"/>
      <c r="AN1810" s="8"/>
      <c r="AO1810" s="8"/>
      <c r="AP1810" s="8"/>
      <c r="AQ1810" s="8"/>
      <c r="AR1810" s="8"/>
      <c r="AS1810" s="8"/>
    </row>
    <row r="1811" spans="1:45"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c r="AC1811" s="8"/>
      <c r="AD1811" s="8"/>
      <c r="AE1811" s="8"/>
      <c r="AF1811" s="8"/>
      <c r="AG1811" s="8"/>
      <c r="AH1811" s="8"/>
      <c r="AI1811" s="8"/>
      <c r="AJ1811" s="8"/>
      <c r="AK1811" s="8"/>
      <c r="AL1811" s="8"/>
      <c r="AM1811" s="8"/>
      <c r="AN1811" s="8"/>
      <c r="AO1811" s="8"/>
      <c r="AP1811" s="8"/>
      <c r="AQ1811" s="8"/>
      <c r="AR1811" s="8"/>
      <c r="AS1811" s="8"/>
    </row>
    <row r="1812" spans="1:45"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c r="AC1812" s="8"/>
      <c r="AD1812" s="8"/>
      <c r="AE1812" s="8"/>
      <c r="AF1812" s="8"/>
      <c r="AG1812" s="8"/>
      <c r="AH1812" s="8"/>
      <c r="AI1812" s="8"/>
      <c r="AJ1812" s="8"/>
      <c r="AK1812" s="8"/>
      <c r="AL1812" s="8"/>
      <c r="AM1812" s="8"/>
      <c r="AN1812" s="8"/>
      <c r="AO1812" s="8"/>
      <c r="AP1812" s="8"/>
      <c r="AQ1812" s="8"/>
      <c r="AR1812" s="8"/>
      <c r="AS1812" s="8"/>
    </row>
    <row r="1813" spans="1:45"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c r="AC1813" s="8"/>
      <c r="AD1813" s="8"/>
      <c r="AE1813" s="8"/>
      <c r="AF1813" s="8"/>
      <c r="AG1813" s="8"/>
      <c r="AH1813" s="8"/>
      <c r="AI1813" s="8"/>
      <c r="AJ1813" s="8"/>
      <c r="AK1813" s="8"/>
      <c r="AL1813" s="8"/>
      <c r="AM1813" s="8"/>
      <c r="AN1813" s="8"/>
      <c r="AO1813" s="8"/>
      <c r="AP1813" s="8"/>
      <c r="AQ1813" s="8"/>
      <c r="AR1813" s="8"/>
      <c r="AS1813" s="8"/>
    </row>
    <row r="1814" spans="1:45"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row>
    <row r="1815" spans="1:45"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c r="AC1815" s="8"/>
      <c r="AD1815" s="8"/>
      <c r="AE1815" s="8"/>
      <c r="AF1815" s="8"/>
      <c r="AG1815" s="8"/>
      <c r="AH1815" s="8"/>
      <c r="AI1815" s="8"/>
      <c r="AJ1815" s="8"/>
      <c r="AK1815" s="8"/>
      <c r="AL1815" s="8"/>
      <c r="AM1815" s="8"/>
      <c r="AN1815" s="8"/>
      <c r="AO1815" s="8"/>
      <c r="AP1815" s="8"/>
      <c r="AQ1815" s="8"/>
      <c r="AR1815" s="8"/>
      <c r="AS1815" s="8"/>
    </row>
    <row r="1816" spans="1:45"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c r="AC1816" s="8"/>
      <c r="AD1816" s="8"/>
      <c r="AE1816" s="8"/>
      <c r="AF1816" s="8"/>
      <c r="AG1816" s="8"/>
      <c r="AH1816" s="8"/>
      <c r="AI1816" s="8"/>
      <c r="AJ1816" s="8"/>
      <c r="AK1816" s="8"/>
      <c r="AL1816" s="8"/>
      <c r="AM1816" s="8"/>
      <c r="AN1816" s="8"/>
      <c r="AO1816" s="8"/>
      <c r="AP1816" s="8"/>
      <c r="AQ1816" s="8"/>
      <c r="AR1816" s="8"/>
      <c r="AS1816" s="8"/>
    </row>
    <row r="1817" spans="1:45"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c r="AC1817" s="8"/>
      <c r="AD1817" s="8"/>
      <c r="AE1817" s="8"/>
      <c r="AF1817" s="8"/>
      <c r="AG1817" s="8"/>
      <c r="AH1817" s="8"/>
      <c r="AI1817" s="8"/>
      <c r="AJ1817" s="8"/>
      <c r="AK1817" s="8"/>
      <c r="AL1817" s="8"/>
      <c r="AM1817" s="8"/>
      <c r="AN1817" s="8"/>
      <c r="AO1817" s="8"/>
      <c r="AP1817" s="8"/>
      <c r="AQ1817" s="8"/>
      <c r="AR1817" s="8"/>
      <c r="AS1817" s="8"/>
    </row>
    <row r="1818" spans="1:45"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c r="AC1818" s="8"/>
      <c r="AD1818" s="8"/>
      <c r="AE1818" s="8"/>
      <c r="AF1818" s="8"/>
      <c r="AG1818" s="8"/>
      <c r="AH1818" s="8"/>
      <c r="AI1818" s="8"/>
      <c r="AJ1818" s="8"/>
      <c r="AK1818" s="8"/>
      <c r="AL1818" s="8"/>
      <c r="AM1818" s="8"/>
      <c r="AN1818" s="8"/>
      <c r="AO1818" s="8"/>
      <c r="AP1818" s="8"/>
      <c r="AQ1818" s="8"/>
      <c r="AR1818" s="8"/>
      <c r="AS1818" s="8"/>
    </row>
    <row r="1819" spans="1:45"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c r="AC1819" s="8"/>
      <c r="AD1819" s="8"/>
      <c r="AE1819" s="8"/>
      <c r="AF1819" s="8"/>
      <c r="AG1819" s="8"/>
      <c r="AH1819" s="8"/>
      <c r="AI1819" s="8"/>
      <c r="AJ1819" s="8"/>
      <c r="AK1819" s="8"/>
      <c r="AL1819" s="8"/>
      <c r="AM1819" s="8"/>
      <c r="AN1819" s="8"/>
      <c r="AO1819" s="8"/>
      <c r="AP1819" s="8"/>
      <c r="AQ1819" s="8"/>
      <c r="AR1819" s="8"/>
      <c r="AS1819" s="8"/>
    </row>
    <row r="1820" spans="1:45"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c r="AC1820" s="8"/>
      <c r="AD1820" s="8"/>
      <c r="AE1820" s="8"/>
      <c r="AF1820" s="8"/>
      <c r="AG1820" s="8"/>
      <c r="AH1820" s="8"/>
      <c r="AI1820" s="8"/>
      <c r="AJ1820" s="8"/>
      <c r="AK1820" s="8"/>
      <c r="AL1820" s="8"/>
      <c r="AM1820" s="8"/>
      <c r="AN1820" s="8"/>
      <c r="AO1820" s="8"/>
      <c r="AP1820" s="8"/>
      <c r="AQ1820" s="8"/>
      <c r="AR1820" s="8"/>
      <c r="AS1820" s="8"/>
    </row>
    <row r="1821" spans="1:45"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c r="AC1821" s="8"/>
      <c r="AD1821" s="8"/>
      <c r="AE1821" s="8"/>
      <c r="AF1821" s="8"/>
      <c r="AG1821" s="8"/>
      <c r="AH1821" s="8"/>
      <c r="AI1821" s="8"/>
      <c r="AJ1821" s="8"/>
      <c r="AK1821" s="8"/>
      <c r="AL1821" s="8"/>
      <c r="AM1821" s="8"/>
      <c r="AN1821" s="8"/>
      <c r="AO1821" s="8"/>
      <c r="AP1821" s="8"/>
      <c r="AQ1821" s="8"/>
      <c r="AR1821" s="8"/>
      <c r="AS1821" s="8"/>
    </row>
    <row r="1822" spans="1:45"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row>
    <row r="1823" spans="1:45"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c r="AC1823" s="8"/>
      <c r="AD1823" s="8"/>
      <c r="AE1823" s="8"/>
      <c r="AF1823" s="8"/>
      <c r="AG1823" s="8"/>
      <c r="AH1823" s="8"/>
      <c r="AI1823" s="8"/>
      <c r="AJ1823" s="8"/>
      <c r="AK1823" s="8"/>
      <c r="AL1823" s="8"/>
      <c r="AM1823" s="8"/>
      <c r="AN1823" s="8"/>
      <c r="AO1823" s="8"/>
      <c r="AP1823" s="8"/>
      <c r="AQ1823" s="8"/>
      <c r="AR1823" s="8"/>
      <c r="AS1823" s="8"/>
    </row>
    <row r="1824" spans="1:45"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c r="AC1824" s="8"/>
      <c r="AD1824" s="8"/>
      <c r="AE1824" s="8"/>
      <c r="AF1824" s="8"/>
      <c r="AG1824" s="8"/>
      <c r="AH1824" s="8"/>
      <c r="AI1824" s="8"/>
      <c r="AJ1824" s="8"/>
      <c r="AK1824" s="8"/>
      <c r="AL1824" s="8"/>
      <c r="AM1824" s="8"/>
      <c r="AN1824" s="8"/>
      <c r="AO1824" s="8"/>
      <c r="AP1824" s="8"/>
      <c r="AQ1824" s="8"/>
      <c r="AR1824" s="8"/>
      <c r="AS1824" s="8"/>
    </row>
    <row r="1825" spans="1:45"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c r="AC1825" s="8"/>
      <c r="AD1825" s="8"/>
      <c r="AE1825" s="8"/>
      <c r="AF1825" s="8"/>
      <c r="AG1825" s="8"/>
      <c r="AH1825" s="8"/>
      <c r="AI1825" s="8"/>
      <c r="AJ1825" s="8"/>
      <c r="AK1825" s="8"/>
      <c r="AL1825" s="8"/>
      <c r="AM1825" s="8"/>
      <c r="AN1825" s="8"/>
      <c r="AO1825" s="8"/>
      <c r="AP1825" s="8"/>
      <c r="AQ1825" s="8"/>
      <c r="AR1825" s="8"/>
      <c r="AS1825" s="8"/>
    </row>
    <row r="1826" spans="1:45"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c r="AC1826" s="8"/>
      <c r="AD1826" s="8"/>
      <c r="AE1826" s="8"/>
      <c r="AF1826" s="8"/>
      <c r="AG1826" s="8"/>
      <c r="AH1826" s="8"/>
      <c r="AI1826" s="8"/>
      <c r="AJ1826" s="8"/>
      <c r="AK1826" s="8"/>
      <c r="AL1826" s="8"/>
      <c r="AM1826" s="8"/>
      <c r="AN1826" s="8"/>
      <c r="AO1826" s="8"/>
      <c r="AP1826" s="8"/>
      <c r="AQ1826" s="8"/>
      <c r="AR1826" s="8"/>
      <c r="AS1826" s="8"/>
    </row>
    <row r="1827" spans="1:45"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c r="AC1827" s="8"/>
      <c r="AD1827" s="8"/>
      <c r="AE1827" s="8"/>
      <c r="AF1827" s="8"/>
      <c r="AG1827" s="8"/>
      <c r="AH1827" s="8"/>
      <c r="AI1827" s="8"/>
      <c r="AJ1827" s="8"/>
      <c r="AK1827" s="8"/>
      <c r="AL1827" s="8"/>
      <c r="AM1827" s="8"/>
      <c r="AN1827" s="8"/>
      <c r="AO1827" s="8"/>
      <c r="AP1827" s="8"/>
      <c r="AQ1827" s="8"/>
      <c r="AR1827" s="8"/>
      <c r="AS1827" s="8"/>
    </row>
    <row r="1828" spans="1:45"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row>
    <row r="1829" spans="1:45"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c r="AC1829" s="8"/>
      <c r="AD1829" s="8"/>
      <c r="AE1829" s="8"/>
      <c r="AF1829" s="8"/>
      <c r="AG1829" s="8"/>
      <c r="AH1829" s="8"/>
      <c r="AI1829" s="8"/>
      <c r="AJ1829" s="8"/>
      <c r="AK1829" s="8"/>
      <c r="AL1829" s="8"/>
      <c r="AM1829" s="8"/>
      <c r="AN1829" s="8"/>
      <c r="AO1829" s="8"/>
      <c r="AP1829" s="8"/>
      <c r="AQ1829" s="8"/>
      <c r="AR1829" s="8"/>
      <c r="AS1829" s="8"/>
    </row>
    <row r="1830" spans="1:45"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row>
    <row r="1831" spans="1:45"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c r="AC1831" s="8"/>
      <c r="AD1831" s="8"/>
      <c r="AE1831" s="8"/>
      <c r="AF1831" s="8"/>
      <c r="AG1831" s="8"/>
      <c r="AH1831" s="8"/>
      <c r="AI1831" s="8"/>
      <c r="AJ1831" s="8"/>
      <c r="AK1831" s="8"/>
      <c r="AL1831" s="8"/>
      <c r="AM1831" s="8"/>
      <c r="AN1831" s="8"/>
      <c r="AO1831" s="8"/>
      <c r="AP1831" s="8"/>
      <c r="AQ1831" s="8"/>
      <c r="AR1831" s="8"/>
      <c r="AS1831" s="8"/>
    </row>
    <row r="1832" spans="1:45"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c r="AC1832" s="8"/>
      <c r="AD1832" s="8"/>
      <c r="AE1832" s="8"/>
      <c r="AF1832" s="8"/>
      <c r="AG1832" s="8"/>
      <c r="AH1832" s="8"/>
      <c r="AI1832" s="8"/>
      <c r="AJ1832" s="8"/>
      <c r="AK1832" s="8"/>
      <c r="AL1832" s="8"/>
      <c r="AM1832" s="8"/>
      <c r="AN1832" s="8"/>
      <c r="AO1832" s="8"/>
      <c r="AP1832" s="8"/>
      <c r="AQ1832" s="8"/>
      <c r="AR1832" s="8"/>
      <c r="AS1832" s="8"/>
    </row>
    <row r="1833" spans="1:45"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c r="AC1833" s="8"/>
      <c r="AD1833" s="8"/>
      <c r="AE1833" s="8"/>
      <c r="AF1833" s="8"/>
      <c r="AG1833" s="8"/>
      <c r="AH1833" s="8"/>
      <c r="AI1833" s="8"/>
      <c r="AJ1833" s="8"/>
      <c r="AK1833" s="8"/>
      <c r="AL1833" s="8"/>
      <c r="AM1833" s="8"/>
      <c r="AN1833" s="8"/>
      <c r="AO1833" s="8"/>
      <c r="AP1833" s="8"/>
      <c r="AQ1833" s="8"/>
      <c r="AR1833" s="8"/>
      <c r="AS1833" s="8"/>
    </row>
    <row r="1834" spans="1:45"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row>
    <row r="1835" spans="1:45"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c r="AC1835" s="8"/>
      <c r="AD1835" s="8"/>
      <c r="AE1835" s="8"/>
      <c r="AF1835" s="8"/>
      <c r="AG1835" s="8"/>
      <c r="AH1835" s="8"/>
      <c r="AI1835" s="8"/>
      <c r="AJ1835" s="8"/>
      <c r="AK1835" s="8"/>
      <c r="AL1835" s="8"/>
      <c r="AM1835" s="8"/>
      <c r="AN1835" s="8"/>
      <c r="AO1835" s="8"/>
      <c r="AP1835" s="8"/>
      <c r="AQ1835" s="8"/>
      <c r="AR1835" s="8"/>
      <c r="AS1835" s="8"/>
    </row>
    <row r="1836" spans="1:45"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c r="AC1836" s="8"/>
      <c r="AD1836" s="8"/>
      <c r="AE1836" s="8"/>
      <c r="AF1836" s="8"/>
      <c r="AG1836" s="8"/>
      <c r="AH1836" s="8"/>
      <c r="AI1836" s="8"/>
      <c r="AJ1836" s="8"/>
      <c r="AK1836" s="8"/>
      <c r="AL1836" s="8"/>
      <c r="AM1836" s="8"/>
      <c r="AN1836" s="8"/>
      <c r="AO1836" s="8"/>
      <c r="AP1836" s="8"/>
      <c r="AQ1836" s="8"/>
      <c r="AR1836" s="8"/>
      <c r="AS1836" s="8"/>
    </row>
    <row r="1837" spans="1:45"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c r="AC1837" s="8"/>
      <c r="AD1837" s="8"/>
      <c r="AE1837" s="8"/>
      <c r="AF1837" s="8"/>
      <c r="AG1837" s="8"/>
      <c r="AH1837" s="8"/>
      <c r="AI1837" s="8"/>
      <c r="AJ1837" s="8"/>
      <c r="AK1837" s="8"/>
      <c r="AL1837" s="8"/>
      <c r="AM1837" s="8"/>
      <c r="AN1837" s="8"/>
      <c r="AO1837" s="8"/>
      <c r="AP1837" s="8"/>
      <c r="AQ1837" s="8"/>
      <c r="AR1837" s="8"/>
      <c r="AS1837" s="8"/>
    </row>
    <row r="1838" spans="1:45"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row>
    <row r="1839" spans="1:45"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c r="AC1839" s="8"/>
      <c r="AD1839" s="8"/>
      <c r="AE1839" s="8"/>
      <c r="AF1839" s="8"/>
      <c r="AG1839" s="8"/>
      <c r="AH1839" s="8"/>
      <c r="AI1839" s="8"/>
      <c r="AJ1839" s="8"/>
      <c r="AK1839" s="8"/>
      <c r="AL1839" s="8"/>
      <c r="AM1839" s="8"/>
      <c r="AN1839" s="8"/>
      <c r="AO1839" s="8"/>
      <c r="AP1839" s="8"/>
      <c r="AQ1839" s="8"/>
      <c r="AR1839" s="8"/>
      <c r="AS1839" s="8"/>
    </row>
    <row r="1840" spans="1:45"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c r="AC1840" s="8"/>
      <c r="AD1840" s="8"/>
      <c r="AE1840" s="8"/>
      <c r="AF1840" s="8"/>
      <c r="AG1840" s="8"/>
      <c r="AH1840" s="8"/>
      <c r="AI1840" s="8"/>
      <c r="AJ1840" s="8"/>
      <c r="AK1840" s="8"/>
      <c r="AL1840" s="8"/>
      <c r="AM1840" s="8"/>
      <c r="AN1840" s="8"/>
      <c r="AO1840" s="8"/>
      <c r="AP1840" s="8"/>
      <c r="AQ1840" s="8"/>
      <c r="AR1840" s="8"/>
      <c r="AS1840" s="8"/>
    </row>
    <row r="1841" spans="1:45"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c r="AC1841" s="8"/>
      <c r="AD1841" s="8"/>
      <c r="AE1841" s="8"/>
      <c r="AF1841" s="8"/>
      <c r="AG1841" s="8"/>
      <c r="AH1841" s="8"/>
      <c r="AI1841" s="8"/>
      <c r="AJ1841" s="8"/>
      <c r="AK1841" s="8"/>
      <c r="AL1841" s="8"/>
      <c r="AM1841" s="8"/>
      <c r="AN1841" s="8"/>
      <c r="AO1841" s="8"/>
      <c r="AP1841" s="8"/>
      <c r="AQ1841" s="8"/>
      <c r="AR1841" s="8"/>
      <c r="AS1841" s="8"/>
    </row>
    <row r="1842" spans="1:45"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c r="AC1842" s="8"/>
      <c r="AD1842" s="8"/>
      <c r="AE1842" s="8"/>
      <c r="AF1842" s="8"/>
      <c r="AG1842" s="8"/>
      <c r="AH1842" s="8"/>
      <c r="AI1842" s="8"/>
      <c r="AJ1842" s="8"/>
      <c r="AK1842" s="8"/>
      <c r="AL1842" s="8"/>
      <c r="AM1842" s="8"/>
      <c r="AN1842" s="8"/>
      <c r="AO1842" s="8"/>
      <c r="AP1842" s="8"/>
      <c r="AQ1842" s="8"/>
      <c r="AR1842" s="8"/>
      <c r="AS1842" s="8"/>
    </row>
    <row r="1843" spans="1:45"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c r="AC1843" s="8"/>
      <c r="AD1843" s="8"/>
      <c r="AE1843" s="8"/>
      <c r="AF1843" s="8"/>
      <c r="AG1843" s="8"/>
      <c r="AH1843" s="8"/>
      <c r="AI1843" s="8"/>
      <c r="AJ1843" s="8"/>
      <c r="AK1843" s="8"/>
      <c r="AL1843" s="8"/>
      <c r="AM1843" s="8"/>
      <c r="AN1843" s="8"/>
      <c r="AO1843" s="8"/>
      <c r="AP1843" s="8"/>
      <c r="AQ1843" s="8"/>
      <c r="AR1843" s="8"/>
      <c r="AS1843" s="8"/>
    </row>
  </sheetData>
  <sheetProtection sheet="1" objects="1" scenarios="1" formatColumns="0" formatRows="0"/>
  <mergeCells count="557">
    <mergeCell ref="P156:W156"/>
    <mergeCell ref="P157:W157"/>
    <mergeCell ref="P158:W158"/>
    <mergeCell ref="P159:W159"/>
    <mergeCell ref="P160:W160"/>
    <mergeCell ref="P214:W214"/>
    <mergeCell ref="P215:W215"/>
    <mergeCell ref="P209:W213"/>
    <mergeCell ref="P206:W206"/>
    <mergeCell ref="P207:W207"/>
    <mergeCell ref="P208:W208"/>
    <mergeCell ref="P181:W181"/>
    <mergeCell ref="P182:W182"/>
    <mergeCell ref="P196:W196"/>
    <mergeCell ref="P197:W197"/>
    <mergeCell ref="P198:W198"/>
    <mergeCell ref="P203:W203"/>
    <mergeCell ref="P199:W201"/>
    <mergeCell ref="P205:W205"/>
    <mergeCell ref="P189:W193"/>
    <mergeCell ref="P183:W187"/>
    <mergeCell ref="P195:W195"/>
    <mergeCell ref="H15:I15"/>
    <mergeCell ref="H16:I16"/>
    <mergeCell ref="H17:I17"/>
    <mergeCell ref="H37:I37"/>
    <mergeCell ref="H38:I38"/>
    <mergeCell ref="H39:I39"/>
    <mergeCell ref="H40:I40"/>
    <mergeCell ref="H30:I30"/>
    <mergeCell ref="H31:I31"/>
    <mergeCell ref="B15:C15"/>
    <mergeCell ref="E15:F15"/>
    <mergeCell ref="E14:F14"/>
    <mergeCell ref="B40:C40"/>
    <mergeCell ref="B32:C32"/>
    <mergeCell ref="B33:C33"/>
    <mergeCell ref="B34:C34"/>
    <mergeCell ref="B35:C35"/>
    <mergeCell ref="B23:C23"/>
    <mergeCell ref="E37:F37"/>
    <mergeCell ref="E38:F38"/>
    <mergeCell ref="E39:F39"/>
    <mergeCell ref="E40:F40"/>
    <mergeCell ref="E30:F30"/>
    <mergeCell ref="E31:F31"/>
    <mergeCell ref="E32:F32"/>
    <mergeCell ref="E33:F33"/>
    <mergeCell ref="E34:F34"/>
    <mergeCell ref="E23:F23"/>
    <mergeCell ref="B2:N2"/>
    <mergeCell ref="B4:N4"/>
    <mergeCell ref="B36:C36"/>
    <mergeCell ref="B37:C37"/>
    <mergeCell ref="B38:C38"/>
    <mergeCell ref="B39:C39"/>
    <mergeCell ref="H18:I18"/>
    <mergeCell ref="H19:I19"/>
    <mergeCell ref="E21:F21"/>
    <mergeCell ref="E22:F22"/>
    <mergeCell ref="E20:F20"/>
    <mergeCell ref="H20:I20"/>
    <mergeCell ref="E17:F17"/>
    <mergeCell ref="E18:F18"/>
    <mergeCell ref="B18:C18"/>
    <mergeCell ref="B21:C21"/>
    <mergeCell ref="B22:C22"/>
    <mergeCell ref="B16:C16"/>
    <mergeCell ref="B17:C17"/>
    <mergeCell ref="B28:C28"/>
    <mergeCell ref="E16:F16"/>
    <mergeCell ref="E28:F28"/>
    <mergeCell ref="B30:C30"/>
    <mergeCell ref="B31:C31"/>
    <mergeCell ref="B8:N8"/>
    <mergeCell ref="B11:C11"/>
    <mergeCell ref="E11:F11"/>
    <mergeCell ref="H11:I11"/>
    <mergeCell ref="H12:I12"/>
    <mergeCell ref="H13:I13"/>
    <mergeCell ref="B12:C12"/>
    <mergeCell ref="B13:C13"/>
    <mergeCell ref="B14:C14"/>
    <mergeCell ref="E12:F12"/>
    <mergeCell ref="E13:F13"/>
    <mergeCell ref="H14:I14"/>
    <mergeCell ref="L10:R11"/>
    <mergeCell ref="B62:C62"/>
    <mergeCell ref="B63:C63"/>
    <mergeCell ref="B54:C54"/>
    <mergeCell ref="B55:C55"/>
    <mergeCell ref="B50:C50"/>
    <mergeCell ref="B51:C51"/>
    <mergeCell ref="B52:C52"/>
    <mergeCell ref="B53:C53"/>
    <mergeCell ref="B47:C47"/>
    <mergeCell ref="B48:C48"/>
    <mergeCell ref="B49:C49"/>
    <mergeCell ref="E82:F82"/>
    <mergeCell ref="E83:F83"/>
    <mergeCell ref="H83:N83"/>
    <mergeCell ref="B82:C82"/>
    <mergeCell ref="E79:F79"/>
    <mergeCell ref="H79:N79"/>
    <mergeCell ref="E80:F80"/>
    <mergeCell ref="E81:F81"/>
    <mergeCell ref="H81:N81"/>
    <mergeCell ref="E78:F78"/>
    <mergeCell ref="B56:C56"/>
    <mergeCell ref="B57:C57"/>
    <mergeCell ref="B61:C61"/>
    <mergeCell ref="B68:C68"/>
    <mergeCell ref="E66:F66"/>
    <mergeCell ref="H64:I64"/>
    <mergeCell ref="H65:I65"/>
    <mergeCell ref="H66:I66"/>
    <mergeCell ref="H67:I67"/>
    <mergeCell ref="H68:I68"/>
    <mergeCell ref="E61:F61"/>
    <mergeCell ref="E62:F62"/>
    <mergeCell ref="E63:F63"/>
    <mergeCell ref="E64:F64"/>
    <mergeCell ref="E65:F65"/>
    <mergeCell ref="H61:I61"/>
    <mergeCell ref="H62:I62"/>
    <mergeCell ref="H63:I63"/>
    <mergeCell ref="E67:F67"/>
    <mergeCell ref="B64:C64"/>
    <mergeCell ref="B65:C65"/>
    <mergeCell ref="B66:C66"/>
    <mergeCell ref="B67:C67"/>
    <mergeCell ref="K19:Q19"/>
    <mergeCell ref="K21:Q21"/>
    <mergeCell ref="K23:Q23"/>
    <mergeCell ref="B26:N26"/>
    <mergeCell ref="H21:I21"/>
    <mergeCell ref="H22:I22"/>
    <mergeCell ref="H23:I23"/>
    <mergeCell ref="E36:F36"/>
    <mergeCell ref="B19:C19"/>
    <mergeCell ref="E19:F19"/>
    <mergeCell ref="B20:C20"/>
    <mergeCell ref="H28:I28"/>
    <mergeCell ref="E35:F35"/>
    <mergeCell ref="H35:I35"/>
    <mergeCell ref="H36:I36"/>
    <mergeCell ref="H32:I32"/>
    <mergeCell ref="H33:I33"/>
    <mergeCell ref="H34:I34"/>
    <mergeCell ref="E47:F47"/>
    <mergeCell ref="E41:F41"/>
    <mergeCell ref="E43:F43"/>
    <mergeCell ref="E44:F44"/>
    <mergeCell ref="E45:F45"/>
    <mergeCell ref="E46:F46"/>
    <mergeCell ref="B42:C42"/>
    <mergeCell ref="H48:I48"/>
    <mergeCell ref="H49:I49"/>
    <mergeCell ref="E48:F48"/>
    <mergeCell ref="E49:F49"/>
    <mergeCell ref="H43:I43"/>
    <mergeCell ref="H44:I44"/>
    <mergeCell ref="H45:I45"/>
    <mergeCell ref="H46:I46"/>
    <mergeCell ref="B41:C41"/>
    <mergeCell ref="B43:C43"/>
    <mergeCell ref="B44:C44"/>
    <mergeCell ref="B45:C45"/>
    <mergeCell ref="B46:C46"/>
    <mergeCell ref="E42:F42"/>
    <mergeCell ref="H47:I47"/>
    <mergeCell ref="H41:I41"/>
    <mergeCell ref="H42:I42"/>
    <mergeCell ref="H56:I56"/>
    <mergeCell ref="H57:I57"/>
    <mergeCell ref="H58:I58"/>
    <mergeCell ref="B60:C60"/>
    <mergeCell ref="B59:C59"/>
    <mergeCell ref="E59:F59"/>
    <mergeCell ref="E60:F60"/>
    <mergeCell ref="H50:I50"/>
    <mergeCell ref="H51:I51"/>
    <mergeCell ref="H52:I52"/>
    <mergeCell ref="B58:C58"/>
    <mergeCell ref="E50:F50"/>
    <mergeCell ref="E51:F51"/>
    <mergeCell ref="E52:F52"/>
    <mergeCell ref="E56:F56"/>
    <mergeCell ref="E57:F57"/>
    <mergeCell ref="E58:F58"/>
    <mergeCell ref="H59:I59"/>
    <mergeCell ref="H60:I60"/>
    <mergeCell ref="H53:I53"/>
    <mergeCell ref="H54:I54"/>
    <mergeCell ref="H55:I55"/>
    <mergeCell ref="E53:F53"/>
    <mergeCell ref="E54:F54"/>
    <mergeCell ref="E68:F68"/>
    <mergeCell ref="B93:C93"/>
    <mergeCell ref="B94:C94"/>
    <mergeCell ref="B87:C87"/>
    <mergeCell ref="E86:F86"/>
    <mergeCell ref="E87:F87"/>
    <mergeCell ref="B91:F91"/>
    <mergeCell ref="B71:N71"/>
    <mergeCell ref="B73:N73"/>
    <mergeCell ref="B75:F75"/>
    <mergeCell ref="H85:N85"/>
    <mergeCell ref="B83:C83"/>
    <mergeCell ref="B81:C81"/>
    <mergeCell ref="B79:C79"/>
    <mergeCell ref="E84:F84"/>
    <mergeCell ref="E85:F85"/>
    <mergeCell ref="B80:C80"/>
    <mergeCell ref="B84:C84"/>
    <mergeCell ref="B85:C85"/>
    <mergeCell ref="B86:C86"/>
    <mergeCell ref="B77:C77"/>
    <mergeCell ref="E77:F77"/>
    <mergeCell ref="H77:N77"/>
    <mergeCell ref="B78:C78"/>
    <mergeCell ref="B100:C100"/>
    <mergeCell ref="E100:F100"/>
    <mergeCell ref="B101:C101"/>
    <mergeCell ref="E101:F101"/>
    <mergeCell ref="H101:N101"/>
    <mergeCell ref="B102:C102"/>
    <mergeCell ref="E102:F102"/>
    <mergeCell ref="H97:N97"/>
    <mergeCell ref="H87:N87"/>
    <mergeCell ref="H95:N95"/>
    <mergeCell ref="B99:C99"/>
    <mergeCell ref="E99:F99"/>
    <mergeCell ref="H99:N99"/>
    <mergeCell ref="H93:N93"/>
    <mergeCell ref="B95:C95"/>
    <mergeCell ref="B96:C96"/>
    <mergeCell ref="B97:C97"/>
    <mergeCell ref="B98:C98"/>
    <mergeCell ref="E97:F97"/>
    <mergeCell ref="E98:F98"/>
    <mergeCell ref="E93:F93"/>
    <mergeCell ref="E94:F94"/>
    <mergeCell ref="E95:F95"/>
    <mergeCell ref="E96:F96"/>
    <mergeCell ref="B120:C120"/>
    <mergeCell ref="F127:G127"/>
    <mergeCell ref="B131:N131"/>
    <mergeCell ref="B103:C103"/>
    <mergeCell ref="E103:F103"/>
    <mergeCell ref="H103:N103"/>
    <mergeCell ref="B107:N107"/>
    <mergeCell ref="B109:N109"/>
    <mergeCell ref="F117:N117"/>
    <mergeCell ref="F119:G119"/>
    <mergeCell ref="I119:N119"/>
    <mergeCell ref="B111:N111"/>
    <mergeCell ref="B119:D119"/>
    <mergeCell ref="I120:N120"/>
    <mergeCell ref="I121:N121"/>
    <mergeCell ref="F120:G120"/>
    <mergeCell ref="F121:G121"/>
    <mergeCell ref="B129:D129"/>
    <mergeCell ref="B141:N141"/>
    <mergeCell ref="B143:N143"/>
    <mergeCell ref="B145:N145"/>
    <mergeCell ref="B146:N146"/>
    <mergeCell ref="I137:N137"/>
    <mergeCell ref="B151:C151"/>
    <mergeCell ref="J152:K152"/>
    <mergeCell ref="B122:D122"/>
    <mergeCell ref="B123:D123"/>
    <mergeCell ref="B124:D124"/>
    <mergeCell ref="B125:D125"/>
    <mergeCell ref="B126:D126"/>
    <mergeCell ref="B127:D127"/>
    <mergeCell ref="I122:N122"/>
    <mergeCell ref="I123:N123"/>
    <mergeCell ref="I124:N124"/>
    <mergeCell ref="I125:N125"/>
    <mergeCell ref="F126:G126"/>
    <mergeCell ref="F122:G122"/>
    <mergeCell ref="F123:G123"/>
    <mergeCell ref="F124:G124"/>
    <mergeCell ref="F125:G125"/>
    <mergeCell ref="B136:D136"/>
    <mergeCell ref="B128:D128"/>
    <mergeCell ref="B132:D132"/>
    <mergeCell ref="B133:D133"/>
    <mergeCell ref="B134:D134"/>
    <mergeCell ref="B135:D135"/>
    <mergeCell ref="B121:D121"/>
    <mergeCell ref="B139:N139"/>
    <mergeCell ref="F134:G134"/>
    <mergeCell ref="F135:G135"/>
    <mergeCell ref="I126:N126"/>
    <mergeCell ref="I127:N127"/>
    <mergeCell ref="F128:G128"/>
    <mergeCell ref="F129:G129"/>
    <mergeCell ref="F133:G133"/>
    <mergeCell ref="I129:N129"/>
    <mergeCell ref="I128:N128"/>
    <mergeCell ref="B137:D137"/>
    <mergeCell ref="F137:G137"/>
    <mergeCell ref="I133:N133"/>
    <mergeCell ref="I134:N134"/>
    <mergeCell ref="I135:N135"/>
    <mergeCell ref="I136:N136"/>
    <mergeCell ref="J157:K157"/>
    <mergeCell ref="B154:C154"/>
    <mergeCell ref="B156:C156"/>
    <mergeCell ref="B157:C157"/>
    <mergeCell ref="J158:K158"/>
    <mergeCell ref="J161:K161"/>
    <mergeCell ref="J163:K163"/>
    <mergeCell ref="M154:N154"/>
    <mergeCell ref="M155:N155"/>
    <mergeCell ref="M156:N156"/>
    <mergeCell ref="M157:N157"/>
    <mergeCell ref="M159:N159"/>
    <mergeCell ref="G158:H158"/>
    <mergeCell ref="G161:H161"/>
    <mergeCell ref="G163:H163"/>
    <mergeCell ref="B159:C159"/>
    <mergeCell ref="B158:C158"/>
    <mergeCell ref="B163:C163"/>
    <mergeCell ref="B161:C161"/>
    <mergeCell ref="G156:H156"/>
    <mergeCell ref="G157:H157"/>
    <mergeCell ref="J154:K154"/>
    <mergeCell ref="J155:K155"/>
    <mergeCell ref="J156:K156"/>
    <mergeCell ref="B179:C179"/>
    <mergeCell ref="B180:C180"/>
    <mergeCell ref="B181:C181"/>
    <mergeCell ref="B182:C182"/>
    <mergeCell ref="B183:C183"/>
    <mergeCell ref="B184:C184"/>
    <mergeCell ref="G150:N150"/>
    <mergeCell ref="G175:N175"/>
    <mergeCell ref="G179:H179"/>
    <mergeCell ref="J179:K179"/>
    <mergeCell ref="M179:N179"/>
    <mergeCell ref="B168:N168"/>
    <mergeCell ref="G153:H153"/>
    <mergeCell ref="M153:N153"/>
    <mergeCell ref="M165:N165"/>
    <mergeCell ref="M167:N167"/>
    <mergeCell ref="M169:N169"/>
    <mergeCell ref="M171:N171"/>
    <mergeCell ref="M164:N164"/>
    <mergeCell ref="G172:H172"/>
    <mergeCell ref="J172:K172"/>
    <mergeCell ref="M172:N172"/>
    <mergeCell ref="J153:K153"/>
    <mergeCell ref="J169:K169"/>
    <mergeCell ref="M162:N162"/>
    <mergeCell ref="B164:C164"/>
    <mergeCell ref="B171:C171"/>
    <mergeCell ref="B172:C172"/>
    <mergeCell ref="G160:H160"/>
    <mergeCell ref="J160:K160"/>
    <mergeCell ref="B169:C169"/>
    <mergeCell ref="G165:H165"/>
    <mergeCell ref="G167:H167"/>
    <mergeCell ref="G169:H169"/>
    <mergeCell ref="J165:K165"/>
    <mergeCell ref="J167:K167"/>
    <mergeCell ref="M161:N161"/>
    <mergeCell ref="M163:N163"/>
    <mergeCell ref="B160:C160"/>
    <mergeCell ref="B165:C165"/>
    <mergeCell ref="B167:C167"/>
    <mergeCell ref="B162:C162"/>
    <mergeCell ref="B207:C207"/>
    <mergeCell ref="B209:C209"/>
    <mergeCell ref="B211:C211"/>
    <mergeCell ref="B213:C213"/>
    <mergeCell ref="B222:C222"/>
    <mergeCell ref="B147:C147"/>
    <mergeCell ref="E147:F147"/>
    <mergeCell ref="B196:C196"/>
    <mergeCell ref="B195:C195"/>
    <mergeCell ref="B204:C204"/>
    <mergeCell ref="B201:C201"/>
    <mergeCell ref="B206:C206"/>
    <mergeCell ref="B208:C208"/>
    <mergeCell ref="B203:C203"/>
    <mergeCell ref="B210:C210"/>
    <mergeCell ref="B205:C205"/>
    <mergeCell ref="B185:C185"/>
    <mergeCell ref="B186:C186"/>
    <mergeCell ref="B187:C187"/>
    <mergeCell ref="B188:C188"/>
    <mergeCell ref="B189:C189"/>
    <mergeCell ref="B190:C190"/>
    <mergeCell ref="B176:C176"/>
    <mergeCell ref="B155:C155"/>
    <mergeCell ref="H147:N147"/>
    <mergeCell ref="G181:H181"/>
    <mergeCell ref="G182:H182"/>
    <mergeCell ref="G183:H183"/>
    <mergeCell ref="G184:H184"/>
    <mergeCell ref="G185:H185"/>
    <mergeCell ref="G186:H186"/>
    <mergeCell ref="G187:H187"/>
    <mergeCell ref="G188:H188"/>
    <mergeCell ref="J185:K185"/>
    <mergeCell ref="J186:K186"/>
    <mergeCell ref="J187:K187"/>
    <mergeCell ref="J188:K188"/>
    <mergeCell ref="G177:N177"/>
    <mergeCell ref="J159:K159"/>
    <mergeCell ref="G154:H154"/>
    <mergeCell ref="G155:H155"/>
    <mergeCell ref="G159:H159"/>
    <mergeCell ref="G164:H164"/>
    <mergeCell ref="J164:K164"/>
    <mergeCell ref="G162:H162"/>
    <mergeCell ref="J162:K162"/>
    <mergeCell ref="G152:H152"/>
    <mergeCell ref="M152:N152"/>
    <mergeCell ref="B200:C200"/>
    <mergeCell ref="B197:C197"/>
    <mergeCell ref="B202:C202"/>
    <mergeCell ref="B199:C199"/>
    <mergeCell ref="B192:C192"/>
    <mergeCell ref="B191:C191"/>
    <mergeCell ref="B194:C194"/>
    <mergeCell ref="B193:C193"/>
    <mergeCell ref="B198:C198"/>
    <mergeCell ref="G210:H210"/>
    <mergeCell ref="G211:H211"/>
    <mergeCell ref="G204:H204"/>
    <mergeCell ref="G205:H205"/>
    <mergeCell ref="G206:H206"/>
    <mergeCell ref="G209:H209"/>
    <mergeCell ref="G189:H189"/>
    <mergeCell ref="G190:H190"/>
    <mergeCell ref="G191:H191"/>
    <mergeCell ref="G192:H192"/>
    <mergeCell ref="G193:H193"/>
    <mergeCell ref="G194:H194"/>
    <mergeCell ref="M178:N178"/>
    <mergeCell ref="M180:N180"/>
    <mergeCell ref="J183:K183"/>
    <mergeCell ref="J184:K184"/>
    <mergeCell ref="J189:K189"/>
    <mergeCell ref="G207:H207"/>
    <mergeCell ref="G208:H208"/>
    <mergeCell ref="G195:H195"/>
    <mergeCell ref="G196:H196"/>
    <mergeCell ref="G197:H197"/>
    <mergeCell ref="G198:H198"/>
    <mergeCell ref="G199:H199"/>
    <mergeCell ref="G200:H200"/>
    <mergeCell ref="G201:H201"/>
    <mergeCell ref="G202:H202"/>
    <mergeCell ref="G203:H203"/>
    <mergeCell ref="J193:K193"/>
    <mergeCell ref="J194:K194"/>
    <mergeCell ref="J195:K195"/>
    <mergeCell ref="J196:K196"/>
    <mergeCell ref="M207:N207"/>
    <mergeCell ref="M194:N194"/>
    <mergeCell ref="M209:N209"/>
    <mergeCell ref="M197:N197"/>
    <mergeCell ref="M210:N210"/>
    <mergeCell ref="J190:K190"/>
    <mergeCell ref="J191:K191"/>
    <mergeCell ref="M191:N191"/>
    <mergeCell ref="M192:N192"/>
    <mergeCell ref="J192:K192"/>
    <mergeCell ref="J181:K181"/>
    <mergeCell ref="J182:K182"/>
    <mergeCell ref="M181:N181"/>
    <mergeCell ref="M182:N182"/>
    <mergeCell ref="M183:N183"/>
    <mergeCell ref="M184:N184"/>
    <mergeCell ref="M185:N185"/>
    <mergeCell ref="M186:N186"/>
    <mergeCell ref="M200:N200"/>
    <mergeCell ref="M205:N205"/>
    <mergeCell ref="M206:N206"/>
    <mergeCell ref="M199:N199"/>
    <mergeCell ref="P147:W150"/>
    <mergeCell ref="M201:N201"/>
    <mergeCell ref="M202:N202"/>
    <mergeCell ref="M203:N203"/>
    <mergeCell ref="M204:N204"/>
    <mergeCell ref="M208:N208"/>
    <mergeCell ref="M187:N187"/>
    <mergeCell ref="M188:N188"/>
    <mergeCell ref="M189:N189"/>
    <mergeCell ref="M190:N190"/>
    <mergeCell ref="M193:N193"/>
    <mergeCell ref="M160:N160"/>
    <mergeCell ref="M158:N158"/>
    <mergeCell ref="P161:W161"/>
    <mergeCell ref="P162:W162"/>
    <mergeCell ref="P163:W163"/>
    <mergeCell ref="P164:W164"/>
    <mergeCell ref="P179:V179"/>
    <mergeCell ref="P176:W178"/>
    <mergeCell ref="P152:W152"/>
    <mergeCell ref="P153:W153"/>
    <mergeCell ref="P155:W155"/>
    <mergeCell ref="M198:N198"/>
    <mergeCell ref="P154:W154"/>
    <mergeCell ref="A216:B216"/>
    <mergeCell ref="U216:V216"/>
    <mergeCell ref="P217:W217"/>
    <mergeCell ref="B215:C215"/>
    <mergeCell ref="G217:H217"/>
    <mergeCell ref="J217:K217"/>
    <mergeCell ref="M217:N217"/>
    <mergeCell ref="B217:C217"/>
    <mergeCell ref="J211:K211"/>
    <mergeCell ref="J212:K212"/>
    <mergeCell ref="J213:K213"/>
    <mergeCell ref="J214:K214"/>
    <mergeCell ref="J215:K215"/>
    <mergeCell ref="G213:H213"/>
    <mergeCell ref="G214:H214"/>
    <mergeCell ref="G215:H215"/>
    <mergeCell ref="M215:N215"/>
    <mergeCell ref="B212:C212"/>
    <mergeCell ref="B214:C214"/>
    <mergeCell ref="M211:N211"/>
    <mergeCell ref="M212:N212"/>
    <mergeCell ref="M213:N213"/>
    <mergeCell ref="M214:N214"/>
    <mergeCell ref="G212:H212"/>
    <mergeCell ref="B152:C152"/>
    <mergeCell ref="J197:K197"/>
    <mergeCell ref="L66:Q66"/>
    <mergeCell ref="J208:K208"/>
    <mergeCell ref="J209:K209"/>
    <mergeCell ref="J210:K210"/>
    <mergeCell ref="E55:F55"/>
    <mergeCell ref="D171:L171"/>
    <mergeCell ref="G178:H178"/>
    <mergeCell ref="G180:H180"/>
    <mergeCell ref="J178:K178"/>
    <mergeCell ref="J180:K180"/>
    <mergeCell ref="J207:K207"/>
    <mergeCell ref="J198:K198"/>
    <mergeCell ref="J199:K199"/>
    <mergeCell ref="J200:K200"/>
    <mergeCell ref="J201:K201"/>
    <mergeCell ref="J202:K202"/>
    <mergeCell ref="J203:K203"/>
    <mergeCell ref="J204:K204"/>
    <mergeCell ref="J205:K205"/>
    <mergeCell ref="J206:K206"/>
    <mergeCell ref="M195:N195"/>
    <mergeCell ref="M196:N196"/>
  </mergeCells>
  <hyperlinks>
    <hyperlink ref="B151:C151" location="'Projected Statements'!B2" display="Income Statement" xr:uid="{00000000-0004-0000-0100-000000000000}"/>
    <hyperlink ref="B176:C176" location="'Projected Statements'!B17" display="Balance Sheet           (Start at the bottom)" xr:uid="{00000000-0004-0000-0100-000001000000}"/>
  </hyperlinks>
  <pageMargins left="0.7" right="0.7" top="0.75" bottom="0.75" header="0.3" footer="0.3"/>
  <pageSetup orientation="portrait" horizontalDpi="0" verticalDpi="0"/>
  <ignoredErrors>
    <ignoredError sqref="E215 G181:L181 N181" unlockedFormula="1"/>
    <ignoredError sqref="E206:E208 E210 E212" evalErro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K33"/>
  <sheetViews>
    <sheetView showGridLines="0" workbookViewId="0">
      <selection activeCell="C16" sqref="C16"/>
    </sheetView>
  </sheetViews>
  <sheetFormatPr baseColWidth="10" defaultColWidth="8.83203125" defaultRowHeight="15" x14ac:dyDescent="0.2"/>
  <cols>
    <col min="1" max="1" width="3.5" style="16" customWidth="1"/>
    <col min="2" max="2" width="52.5" style="16" customWidth="1"/>
    <col min="3" max="3" width="11" style="16" customWidth="1"/>
    <col min="4" max="4" width="10" style="16" customWidth="1"/>
    <col min="5" max="5" width="15.6640625" style="16" customWidth="1"/>
    <col min="6" max="16384" width="8.83203125" style="16"/>
  </cols>
  <sheetData>
    <row r="1" spans="1:11" ht="17" thickBot="1" x14ac:dyDescent="0.25">
      <c r="A1" s="91"/>
      <c r="B1" s="91"/>
      <c r="C1" s="91"/>
      <c r="D1" s="91"/>
      <c r="E1" s="91"/>
      <c r="F1" s="91"/>
      <c r="G1" s="91"/>
      <c r="H1" s="91"/>
      <c r="I1" s="91"/>
      <c r="J1" s="91"/>
      <c r="K1" s="91"/>
    </row>
    <row r="2" spans="1:11" ht="17" thickBot="1" x14ac:dyDescent="0.25">
      <c r="A2" s="91"/>
      <c r="B2" s="30" t="s">
        <v>8</v>
      </c>
      <c r="C2" s="91"/>
      <c r="D2" s="91"/>
      <c r="E2" s="91"/>
      <c r="F2" s="91"/>
      <c r="G2" s="91"/>
      <c r="H2" s="91"/>
      <c r="I2" s="91"/>
      <c r="J2" s="91"/>
      <c r="K2" s="91"/>
    </row>
    <row r="3" spans="1:11" ht="16" x14ac:dyDescent="0.2">
      <c r="A3" s="91"/>
      <c r="B3" s="91"/>
      <c r="C3" s="91"/>
      <c r="D3" s="91"/>
      <c r="E3" s="832"/>
      <c r="F3" s="832"/>
      <c r="G3" s="832"/>
      <c r="H3" s="832"/>
      <c r="I3" s="832"/>
      <c r="J3" s="832"/>
      <c r="K3" s="832"/>
    </row>
    <row r="4" spans="1:11" ht="17" x14ac:dyDescent="0.2">
      <c r="A4" s="31">
        <v>1</v>
      </c>
      <c r="B4" s="32" t="s">
        <v>244</v>
      </c>
      <c r="C4" s="833"/>
      <c r="D4" s="833"/>
      <c r="E4" s="91"/>
      <c r="F4" s="91"/>
      <c r="G4" s="91"/>
      <c r="H4" s="91"/>
      <c r="I4" s="91"/>
      <c r="J4" s="91"/>
      <c r="K4" s="91"/>
    </row>
    <row r="5" spans="1:11" ht="32.25" customHeight="1" x14ac:dyDescent="0.2">
      <c r="A5" s="31">
        <v>2</v>
      </c>
      <c r="B5" s="33" t="s">
        <v>242</v>
      </c>
      <c r="C5" s="91"/>
      <c r="D5" s="91"/>
      <c r="E5" s="91"/>
      <c r="F5" s="91"/>
      <c r="G5" s="91"/>
      <c r="H5" s="91"/>
      <c r="I5" s="91"/>
      <c r="J5" s="91"/>
      <c r="K5" s="91"/>
    </row>
    <row r="6" spans="1:11" ht="16" x14ac:dyDescent="0.2">
      <c r="A6" s="31">
        <v>3</v>
      </c>
      <c r="B6" s="91" t="s">
        <v>311</v>
      </c>
      <c r="C6" s="91"/>
      <c r="D6" s="91"/>
      <c r="E6" s="91"/>
      <c r="F6" s="91"/>
      <c r="G6" s="91"/>
      <c r="H6" s="91"/>
      <c r="I6" s="91"/>
      <c r="J6" s="91"/>
      <c r="K6" s="91"/>
    </row>
    <row r="7" spans="1:11" ht="19.5" customHeight="1" x14ac:dyDescent="0.2">
      <c r="A7" s="91"/>
      <c r="B7" s="91"/>
      <c r="C7" s="91"/>
      <c r="D7" s="91"/>
      <c r="E7" s="91"/>
      <c r="F7" s="91"/>
      <c r="G7" s="91"/>
      <c r="H7" s="91"/>
      <c r="I7" s="91"/>
      <c r="J7" s="91"/>
      <c r="K7" s="91"/>
    </row>
    <row r="8" spans="1:11" ht="17" thickBot="1" x14ac:dyDescent="0.25">
      <c r="A8" s="91"/>
      <c r="B8" s="91"/>
      <c r="C8" s="91"/>
      <c r="D8" s="91"/>
      <c r="E8" s="91"/>
      <c r="F8" s="91"/>
      <c r="G8" s="91"/>
      <c r="H8" s="91"/>
      <c r="I8" s="91"/>
      <c r="J8" s="91"/>
      <c r="K8" s="91"/>
    </row>
    <row r="9" spans="1:11" ht="17" thickBot="1" x14ac:dyDescent="0.25">
      <c r="A9" s="98" t="s">
        <v>9</v>
      </c>
      <c r="B9" s="99" t="s">
        <v>2</v>
      </c>
      <c r="C9" s="100" t="s">
        <v>4</v>
      </c>
      <c r="D9" s="101" t="s">
        <v>5</v>
      </c>
      <c r="E9" s="102" t="s">
        <v>11</v>
      </c>
      <c r="F9" s="91"/>
      <c r="G9" s="91"/>
      <c r="H9" s="91"/>
      <c r="I9" s="91"/>
      <c r="J9" s="91"/>
      <c r="K9" s="91"/>
    </row>
    <row r="10" spans="1:11" ht="16" x14ac:dyDescent="0.2">
      <c r="A10" s="103">
        <v>1</v>
      </c>
      <c r="B10" s="35">
        <f>'PART I'!B28</f>
        <v>0</v>
      </c>
      <c r="C10" s="104">
        <f>'PART I'!D28</f>
        <v>0</v>
      </c>
      <c r="D10" s="105">
        <f>'PART I'!F28</f>
        <v>0</v>
      </c>
      <c r="E10" s="483">
        <f t="shared" ref="E10:E19" si="0">C10*D10</f>
        <v>0</v>
      </c>
      <c r="F10" s="91"/>
      <c r="G10" s="91"/>
      <c r="H10" s="91"/>
      <c r="I10" s="91"/>
      <c r="J10" s="91"/>
      <c r="K10" s="91"/>
    </row>
    <row r="11" spans="1:11" ht="16" x14ac:dyDescent="0.2">
      <c r="A11" s="106">
        <v>2</v>
      </c>
      <c r="B11" s="107">
        <f>'PART I'!B29</f>
        <v>0</v>
      </c>
      <c r="C11" s="108">
        <f>'PART I'!D29</f>
        <v>0</v>
      </c>
      <c r="D11" s="109">
        <f>'PART I'!F29</f>
        <v>0</v>
      </c>
      <c r="E11" s="484">
        <f t="shared" si="0"/>
        <v>0</v>
      </c>
      <c r="F11" s="91"/>
      <c r="G11" s="91"/>
      <c r="H11" s="91"/>
      <c r="I11" s="91"/>
      <c r="J11" s="91"/>
      <c r="K11" s="91"/>
    </row>
    <row r="12" spans="1:11" ht="16" x14ac:dyDescent="0.2">
      <c r="A12" s="110">
        <v>3</v>
      </c>
      <c r="B12" s="111">
        <f>'PART I'!B30</f>
        <v>0</v>
      </c>
      <c r="C12" s="112">
        <f>'PART I'!D30</f>
        <v>0</v>
      </c>
      <c r="D12" s="113">
        <f>'PART I'!F30</f>
        <v>0</v>
      </c>
      <c r="E12" s="485">
        <f t="shared" si="0"/>
        <v>0</v>
      </c>
      <c r="F12" s="91"/>
      <c r="G12" s="91"/>
      <c r="H12" s="91"/>
      <c r="I12" s="91"/>
      <c r="J12" s="91"/>
      <c r="K12" s="91"/>
    </row>
    <row r="13" spans="1:11" ht="16" x14ac:dyDescent="0.2">
      <c r="A13" s="106">
        <v>4</v>
      </c>
      <c r="B13" s="107">
        <f>'PART I'!B31</f>
        <v>0</v>
      </c>
      <c r="C13" s="108">
        <f>'PART I'!D31</f>
        <v>0</v>
      </c>
      <c r="D13" s="109">
        <f>'PART I'!F31</f>
        <v>0</v>
      </c>
      <c r="E13" s="484">
        <f t="shared" si="0"/>
        <v>0</v>
      </c>
      <c r="F13" s="91"/>
      <c r="G13" s="91"/>
      <c r="H13" s="91"/>
      <c r="I13" s="91"/>
      <c r="J13" s="91"/>
      <c r="K13" s="91"/>
    </row>
    <row r="14" spans="1:11" ht="16" x14ac:dyDescent="0.2">
      <c r="A14" s="110">
        <v>5</v>
      </c>
      <c r="B14" s="111">
        <f>'PART I'!B32</f>
        <v>0</v>
      </c>
      <c r="C14" s="112">
        <f>'PART I'!D32</f>
        <v>0</v>
      </c>
      <c r="D14" s="113">
        <f>'PART I'!F32</f>
        <v>0</v>
      </c>
      <c r="E14" s="485">
        <f t="shared" si="0"/>
        <v>0</v>
      </c>
      <c r="F14" s="91"/>
      <c r="G14" s="91"/>
      <c r="H14" s="91"/>
      <c r="I14" s="91"/>
      <c r="J14" s="91"/>
      <c r="K14" s="91"/>
    </row>
    <row r="15" spans="1:11" ht="16" x14ac:dyDescent="0.2">
      <c r="A15" s="106">
        <v>6</v>
      </c>
      <c r="B15" s="107">
        <f>'PART I'!B33</f>
        <v>0</v>
      </c>
      <c r="C15" s="108">
        <f>'PART I'!D33</f>
        <v>0</v>
      </c>
      <c r="D15" s="109">
        <f>'PART I'!F33</f>
        <v>0</v>
      </c>
      <c r="E15" s="484">
        <f t="shared" si="0"/>
        <v>0</v>
      </c>
      <c r="F15" s="91"/>
      <c r="G15" s="91"/>
      <c r="H15" s="91"/>
      <c r="I15" s="91"/>
      <c r="J15" s="91"/>
      <c r="K15" s="91"/>
    </row>
    <row r="16" spans="1:11" ht="16" x14ac:dyDescent="0.2">
      <c r="A16" s="110">
        <v>7</v>
      </c>
      <c r="B16" s="111">
        <f>'PART I'!B34</f>
        <v>0</v>
      </c>
      <c r="C16" s="112">
        <f>'PART I'!D34</f>
        <v>0</v>
      </c>
      <c r="D16" s="113">
        <f>'PART I'!F34</f>
        <v>0</v>
      </c>
      <c r="E16" s="485">
        <f t="shared" si="0"/>
        <v>0</v>
      </c>
      <c r="F16" s="91"/>
      <c r="G16" s="91"/>
      <c r="H16" s="91"/>
      <c r="I16" s="91"/>
      <c r="J16" s="91"/>
      <c r="K16" s="91"/>
    </row>
    <row r="17" spans="1:11" ht="16" x14ac:dyDescent="0.2">
      <c r="A17" s="106">
        <v>8</v>
      </c>
      <c r="B17" s="107">
        <f>'PART I'!B35</f>
        <v>0</v>
      </c>
      <c r="C17" s="108">
        <f>'PART I'!D35</f>
        <v>0</v>
      </c>
      <c r="D17" s="109">
        <f>'PART I'!F35</f>
        <v>0</v>
      </c>
      <c r="E17" s="484">
        <f t="shared" si="0"/>
        <v>0</v>
      </c>
      <c r="F17" s="91"/>
      <c r="G17" s="91"/>
      <c r="H17" s="91"/>
      <c r="I17" s="91"/>
      <c r="J17" s="91"/>
      <c r="K17" s="91"/>
    </row>
    <row r="18" spans="1:11" ht="16" x14ac:dyDescent="0.2">
      <c r="A18" s="110">
        <v>9</v>
      </c>
      <c r="B18" s="111">
        <f>'PART I'!B36</f>
        <v>0</v>
      </c>
      <c r="C18" s="112">
        <f>'PART I'!D36</f>
        <v>0</v>
      </c>
      <c r="D18" s="113">
        <f>'PART I'!F36</f>
        <v>0</v>
      </c>
      <c r="E18" s="485">
        <f t="shared" si="0"/>
        <v>0</v>
      </c>
      <c r="F18" s="91"/>
      <c r="G18" s="91"/>
      <c r="H18" s="91"/>
      <c r="I18" s="91"/>
      <c r="J18" s="91"/>
      <c r="K18" s="91"/>
    </row>
    <row r="19" spans="1:11" ht="17" thickBot="1" x14ac:dyDescent="0.25">
      <c r="A19" s="114">
        <v>10</v>
      </c>
      <c r="B19" s="115">
        <f>'PART I'!B37</f>
        <v>0</v>
      </c>
      <c r="C19" s="116">
        <f>'PART I'!D37</f>
        <v>0</v>
      </c>
      <c r="D19" s="117">
        <f>'PART I'!F37</f>
        <v>0</v>
      </c>
      <c r="E19" s="486">
        <f t="shared" si="0"/>
        <v>0</v>
      </c>
      <c r="F19" s="91"/>
      <c r="G19" s="91"/>
      <c r="H19" s="91"/>
      <c r="I19" s="91"/>
      <c r="J19" s="91"/>
      <c r="K19" s="91"/>
    </row>
    <row r="20" spans="1:11" ht="16.5" customHeight="1" x14ac:dyDescent="0.2">
      <c r="A20" s="34"/>
      <c r="B20" s="34"/>
      <c r="C20" s="34"/>
      <c r="D20" s="34"/>
      <c r="E20" s="34"/>
      <c r="F20" s="91"/>
      <c r="G20" s="91"/>
      <c r="H20" s="91"/>
      <c r="I20" s="91"/>
      <c r="J20" s="91"/>
      <c r="K20" s="91"/>
    </row>
    <row r="21" spans="1:11" ht="17" thickBot="1" x14ac:dyDescent="0.25">
      <c r="A21" s="34"/>
      <c r="B21" s="34"/>
      <c r="C21" s="34"/>
      <c r="D21" s="34"/>
      <c r="E21" s="34"/>
      <c r="F21" s="91"/>
      <c r="G21" s="91"/>
      <c r="H21" s="91"/>
      <c r="I21" s="91"/>
      <c r="J21" s="91"/>
      <c r="K21" s="91"/>
    </row>
    <row r="22" spans="1:11" ht="17" thickBot="1" x14ac:dyDescent="0.25">
      <c r="A22" s="365" t="s">
        <v>9</v>
      </c>
      <c r="B22" s="366" t="s">
        <v>6</v>
      </c>
      <c r="C22" s="401" t="s">
        <v>4</v>
      </c>
      <c r="D22" s="402" t="s">
        <v>5</v>
      </c>
      <c r="E22" s="369" t="s">
        <v>11</v>
      </c>
      <c r="F22" s="91"/>
      <c r="G22" s="91"/>
      <c r="H22" s="91"/>
      <c r="I22" s="91"/>
      <c r="J22" s="91"/>
      <c r="K22" s="91"/>
    </row>
    <row r="23" spans="1:11" ht="16" x14ac:dyDescent="0.2">
      <c r="A23" s="370">
        <v>1</v>
      </c>
      <c r="B23" s="371">
        <f>'PART I'!B40</f>
        <v>0</v>
      </c>
      <c r="C23" s="403">
        <f>'PART I'!D40</f>
        <v>0</v>
      </c>
      <c r="D23" s="382">
        <f>'PART I'!F40</f>
        <v>0</v>
      </c>
      <c r="E23" s="487">
        <f>C23*D23</f>
        <v>0</v>
      </c>
      <c r="F23" s="91"/>
      <c r="G23" s="91"/>
      <c r="H23" s="91"/>
      <c r="I23" s="91"/>
      <c r="J23" s="91"/>
      <c r="K23" s="91"/>
    </row>
    <row r="24" spans="1:11" ht="16" x14ac:dyDescent="0.2">
      <c r="A24" s="374">
        <v>2</v>
      </c>
      <c r="B24" s="379">
        <f>'PART I'!B41</f>
        <v>0</v>
      </c>
      <c r="C24" s="404">
        <f>'PART I'!D41</f>
        <v>0</v>
      </c>
      <c r="D24" s="383">
        <f>'PART I'!F41</f>
        <v>0</v>
      </c>
      <c r="E24" s="488">
        <f t="shared" ref="E24:E32" si="1">C24*D24</f>
        <v>0</v>
      </c>
      <c r="F24" s="91"/>
      <c r="G24" s="97"/>
      <c r="H24" s="91"/>
      <c r="I24" s="91"/>
      <c r="J24" s="91"/>
      <c r="K24" s="91"/>
    </row>
    <row r="25" spans="1:11" ht="16" x14ac:dyDescent="0.2">
      <c r="A25" s="378">
        <v>3</v>
      </c>
      <c r="B25" s="375">
        <f>'PART I'!B42</f>
        <v>0</v>
      </c>
      <c r="C25" s="405">
        <f>'PART I'!D42</f>
        <v>0</v>
      </c>
      <c r="D25" s="384">
        <f>'PART I'!F42</f>
        <v>0</v>
      </c>
      <c r="E25" s="489">
        <f t="shared" si="1"/>
        <v>0</v>
      </c>
      <c r="F25" s="91"/>
      <c r="G25" s="91"/>
      <c r="H25" s="91"/>
      <c r="I25" s="91"/>
      <c r="J25" s="91"/>
      <c r="K25" s="91"/>
    </row>
    <row r="26" spans="1:11" ht="16" x14ac:dyDescent="0.2">
      <c r="A26" s="374">
        <v>4</v>
      </c>
      <c r="B26" s="379">
        <f>'PART I'!B43</f>
        <v>0</v>
      </c>
      <c r="C26" s="404">
        <f>'PART I'!D43</f>
        <v>0</v>
      </c>
      <c r="D26" s="383">
        <f>'PART I'!F43</f>
        <v>0</v>
      </c>
      <c r="E26" s="488">
        <f t="shared" si="1"/>
        <v>0</v>
      </c>
      <c r="F26" s="91"/>
      <c r="G26" s="91"/>
      <c r="H26" s="91"/>
      <c r="I26" s="91"/>
      <c r="J26" s="91"/>
      <c r="K26" s="91"/>
    </row>
    <row r="27" spans="1:11" ht="16" x14ac:dyDescent="0.2">
      <c r="A27" s="378">
        <v>5</v>
      </c>
      <c r="B27" s="375">
        <f>'PART I'!B44</f>
        <v>0</v>
      </c>
      <c r="C27" s="406">
        <f>'PART I'!D44</f>
        <v>0</v>
      </c>
      <c r="D27" s="384">
        <f>'PART I'!F44</f>
        <v>0</v>
      </c>
      <c r="E27" s="489">
        <f t="shared" si="1"/>
        <v>0</v>
      </c>
      <c r="F27" s="91"/>
      <c r="G27" s="91"/>
      <c r="H27" s="91"/>
      <c r="I27" s="91"/>
      <c r="J27" s="91"/>
      <c r="K27" s="91"/>
    </row>
    <row r="28" spans="1:11" ht="16" x14ac:dyDescent="0.2">
      <c r="A28" s="374">
        <v>6</v>
      </c>
      <c r="B28" s="379">
        <f>'PART I'!B45</f>
        <v>0</v>
      </c>
      <c r="C28" s="404">
        <f>'PART I'!D45</f>
        <v>0</v>
      </c>
      <c r="D28" s="383">
        <f>'PART I'!F45</f>
        <v>0</v>
      </c>
      <c r="E28" s="488">
        <f t="shared" si="1"/>
        <v>0</v>
      </c>
      <c r="F28" s="91"/>
      <c r="G28" s="91"/>
      <c r="H28" s="91"/>
      <c r="I28" s="91"/>
      <c r="J28" s="91"/>
      <c r="K28" s="91"/>
    </row>
    <row r="29" spans="1:11" ht="16" x14ac:dyDescent="0.2">
      <c r="A29" s="378">
        <v>7</v>
      </c>
      <c r="B29" s="375">
        <f>'PART I'!B46</f>
        <v>0</v>
      </c>
      <c r="C29" s="406">
        <f>'PART I'!D46</f>
        <v>0</v>
      </c>
      <c r="D29" s="384">
        <f>'PART I'!F46</f>
        <v>0</v>
      </c>
      <c r="E29" s="489">
        <f t="shared" si="1"/>
        <v>0</v>
      </c>
      <c r="F29" s="91"/>
      <c r="G29" s="91"/>
      <c r="H29" s="91"/>
      <c r="I29" s="91"/>
      <c r="J29" s="91"/>
      <c r="K29" s="91"/>
    </row>
    <row r="30" spans="1:11" ht="16" x14ac:dyDescent="0.2">
      <c r="A30" s="374">
        <v>8</v>
      </c>
      <c r="B30" s="379">
        <f>'PART I'!B47</f>
        <v>0</v>
      </c>
      <c r="C30" s="404">
        <f>'PART I'!D47</f>
        <v>0</v>
      </c>
      <c r="D30" s="383">
        <f>'PART I'!F47</f>
        <v>0</v>
      </c>
      <c r="E30" s="488">
        <f t="shared" si="1"/>
        <v>0</v>
      </c>
      <c r="F30" s="91"/>
      <c r="G30" s="91"/>
      <c r="H30" s="91"/>
      <c r="I30" s="91"/>
      <c r="J30" s="91"/>
      <c r="K30" s="91"/>
    </row>
    <row r="31" spans="1:11" ht="16" x14ac:dyDescent="0.2">
      <c r="A31" s="378">
        <v>9</v>
      </c>
      <c r="B31" s="375">
        <f>'PART I'!B48</f>
        <v>0</v>
      </c>
      <c r="C31" s="406">
        <f>'PART I'!D48</f>
        <v>0</v>
      </c>
      <c r="D31" s="384">
        <f>'PART I'!F48</f>
        <v>0</v>
      </c>
      <c r="E31" s="489">
        <f t="shared" si="1"/>
        <v>0</v>
      </c>
      <c r="F31" s="91"/>
      <c r="G31" s="91"/>
      <c r="H31" s="91"/>
      <c r="I31" s="91"/>
      <c r="J31" s="91"/>
      <c r="K31" s="91"/>
    </row>
    <row r="32" spans="1:11" ht="17" thickBot="1" x14ac:dyDescent="0.25">
      <c r="A32" s="374">
        <v>10</v>
      </c>
      <c r="B32" s="379">
        <f>'PART I'!B49</f>
        <v>0</v>
      </c>
      <c r="C32" s="404">
        <f>'PART I'!D49</f>
        <v>0</v>
      </c>
      <c r="D32" s="383">
        <f>'PART I'!F49</f>
        <v>0</v>
      </c>
      <c r="E32" s="488">
        <f t="shared" si="1"/>
        <v>0</v>
      </c>
      <c r="F32" s="91"/>
      <c r="G32" s="91"/>
      <c r="H32" s="91"/>
      <c r="I32" s="91"/>
      <c r="J32" s="91"/>
      <c r="K32" s="91"/>
    </row>
    <row r="33" spans="1:11" ht="17" thickBot="1" x14ac:dyDescent="0.25">
      <c r="A33" s="361"/>
      <c r="B33" s="362" t="s">
        <v>10</v>
      </c>
      <c r="C33" s="407">
        <f>'PART I'!D51</f>
        <v>0</v>
      </c>
      <c r="D33" s="385"/>
      <c r="E33" s="490">
        <f>SUM(E10:E19)+SUM(E23:E32)</f>
        <v>0</v>
      </c>
      <c r="F33" s="91"/>
      <c r="G33" s="91"/>
      <c r="H33" s="91"/>
      <c r="I33" s="91"/>
      <c r="J33" s="91"/>
      <c r="K33" s="91"/>
    </row>
  </sheetData>
  <sheetProtection sheet="1" objects="1" scenarios="1" formatColumns="0" formatRows="0"/>
  <mergeCells count="2">
    <mergeCell ref="E3:K3"/>
    <mergeCell ref="C4:D4"/>
  </mergeCells>
  <phoneticPr fontId="60" type="noConversion"/>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I33"/>
  <sheetViews>
    <sheetView showGridLines="0" workbookViewId="0">
      <selection activeCell="D24" sqref="D24"/>
    </sheetView>
  </sheetViews>
  <sheetFormatPr baseColWidth="10" defaultColWidth="8.83203125" defaultRowHeight="15" x14ac:dyDescent="0.2"/>
  <cols>
    <col min="1" max="1" width="4" style="16" customWidth="1"/>
    <col min="2" max="2" width="51.83203125" style="16" customWidth="1"/>
    <col min="3" max="3" width="9.5" style="16" customWidth="1"/>
    <col min="4" max="4" width="9.33203125" style="16" customWidth="1"/>
    <col min="5" max="5" width="15.6640625" style="16" customWidth="1"/>
    <col min="6" max="16384" width="8.83203125" style="16"/>
  </cols>
  <sheetData>
    <row r="1" spans="1:5" ht="16" thickBot="1" x14ac:dyDescent="0.25"/>
    <row r="2" spans="1:5" ht="17" thickBot="1" x14ac:dyDescent="0.25">
      <c r="A2" s="91"/>
      <c r="B2" s="30" t="s">
        <v>16</v>
      </c>
      <c r="C2" s="91"/>
      <c r="D2" s="91"/>
    </row>
    <row r="3" spans="1:5" ht="16" x14ac:dyDescent="0.2">
      <c r="A3" s="91"/>
      <c r="B3" s="91"/>
      <c r="C3" s="91"/>
      <c r="D3" s="91"/>
    </row>
    <row r="4" spans="1:5" ht="17" x14ac:dyDescent="0.2">
      <c r="A4" s="31">
        <v>1</v>
      </c>
      <c r="B4" s="32" t="s">
        <v>244</v>
      </c>
      <c r="C4" s="833"/>
      <c r="D4" s="833"/>
      <c r="E4" s="91"/>
    </row>
    <row r="5" spans="1:5" ht="34" x14ac:dyDescent="0.2">
      <c r="A5" s="31">
        <v>2</v>
      </c>
      <c r="B5" s="33" t="s">
        <v>242</v>
      </c>
      <c r="C5" s="91"/>
      <c r="D5" s="91"/>
      <c r="E5" s="91"/>
    </row>
    <row r="6" spans="1:5" ht="16" x14ac:dyDescent="0.2">
      <c r="A6" s="31">
        <v>3</v>
      </c>
      <c r="B6" s="91" t="s">
        <v>311</v>
      </c>
      <c r="C6" s="91"/>
      <c r="D6" s="91"/>
      <c r="E6" s="91"/>
    </row>
    <row r="7" spans="1:5" ht="16" x14ac:dyDescent="0.2">
      <c r="A7" s="91"/>
      <c r="B7" s="91"/>
      <c r="C7" s="91"/>
      <c r="D7" s="91"/>
      <c r="E7" s="91"/>
    </row>
    <row r="8" spans="1:5" ht="16" thickBot="1" x14ac:dyDescent="0.25"/>
    <row r="9" spans="1:5" ht="16" thickBot="1" x14ac:dyDescent="0.25">
      <c r="A9" s="98" t="s">
        <v>9</v>
      </c>
      <c r="B9" s="99" t="s">
        <v>13</v>
      </c>
      <c r="C9" s="100" t="s">
        <v>4</v>
      </c>
      <c r="D9" s="101" t="s">
        <v>5</v>
      </c>
      <c r="E9" s="102" t="s">
        <v>11</v>
      </c>
    </row>
    <row r="10" spans="1:5" x14ac:dyDescent="0.2">
      <c r="A10" s="103">
        <v>1</v>
      </c>
      <c r="B10" s="35">
        <f>'PART I'!B70</f>
        <v>0</v>
      </c>
      <c r="C10" s="104">
        <f>'PART I'!D70</f>
        <v>0</v>
      </c>
      <c r="D10" s="105">
        <f>'PART I'!F70</f>
        <v>0</v>
      </c>
      <c r="E10" s="491">
        <f t="shared" ref="E10:E19" si="0">C10*D10</f>
        <v>0</v>
      </c>
    </row>
    <row r="11" spans="1:5" x14ac:dyDescent="0.2">
      <c r="A11" s="106">
        <v>2</v>
      </c>
      <c r="B11" s="107">
        <f>'PART I'!B71</f>
        <v>0</v>
      </c>
      <c r="C11" s="108">
        <f>'PART I'!D71</f>
        <v>0</v>
      </c>
      <c r="D11" s="118">
        <f>'PART I'!F71</f>
        <v>0</v>
      </c>
      <c r="E11" s="492">
        <f t="shared" si="0"/>
        <v>0</v>
      </c>
    </row>
    <row r="12" spans="1:5" x14ac:dyDescent="0.2">
      <c r="A12" s="110">
        <v>3</v>
      </c>
      <c r="B12" s="111">
        <f>'PART I'!B72</f>
        <v>0</v>
      </c>
      <c r="C12" s="112">
        <f>'PART I'!D72</f>
        <v>0</v>
      </c>
      <c r="D12" s="119">
        <f>'PART I'!F72</f>
        <v>0</v>
      </c>
      <c r="E12" s="493">
        <f t="shared" si="0"/>
        <v>0</v>
      </c>
    </row>
    <row r="13" spans="1:5" x14ac:dyDescent="0.2">
      <c r="A13" s="106">
        <v>4</v>
      </c>
      <c r="B13" s="107">
        <f>'PART I'!B73</f>
        <v>0</v>
      </c>
      <c r="C13" s="108">
        <f>'PART I'!D73</f>
        <v>0</v>
      </c>
      <c r="D13" s="118">
        <f>'PART I'!F73</f>
        <v>0</v>
      </c>
      <c r="E13" s="492">
        <f t="shared" si="0"/>
        <v>0</v>
      </c>
    </row>
    <row r="14" spans="1:5" x14ac:dyDescent="0.2">
      <c r="A14" s="110">
        <v>5</v>
      </c>
      <c r="B14" s="111">
        <f>'PART I'!B74</f>
        <v>0</v>
      </c>
      <c r="C14" s="112">
        <f>'PART I'!D74</f>
        <v>0</v>
      </c>
      <c r="D14" s="119">
        <f>'PART I'!F74</f>
        <v>0</v>
      </c>
      <c r="E14" s="493">
        <f t="shared" si="0"/>
        <v>0</v>
      </c>
    </row>
    <row r="15" spans="1:5" x14ac:dyDescent="0.2">
      <c r="A15" s="106">
        <v>6</v>
      </c>
      <c r="B15" s="107">
        <f>'PART I'!B75</f>
        <v>0</v>
      </c>
      <c r="C15" s="108">
        <f>'PART I'!D75</f>
        <v>0</v>
      </c>
      <c r="D15" s="118">
        <f>'PART I'!F75</f>
        <v>0</v>
      </c>
      <c r="E15" s="492">
        <f t="shared" si="0"/>
        <v>0</v>
      </c>
    </row>
    <row r="16" spans="1:5" x14ac:dyDescent="0.2">
      <c r="A16" s="110">
        <v>7</v>
      </c>
      <c r="B16" s="111">
        <f>'PART I'!B76</f>
        <v>0</v>
      </c>
      <c r="C16" s="112">
        <f>'PART I'!D76</f>
        <v>0</v>
      </c>
      <c r="D16" s="119">
        <f>'PART I'!F76</f>
        <v>0</v>
      </c>
      <c r="E16" s="493">
        <f t="shared" si="0"/>
        <v>0</v>
      </c>
    </row>
    <row r="17" spans="1:9" x14ac:dyDescent="0.2">
      <c r="A17" s="106">
        <v>8</v>
      </c>
      <c r="B17" s="107">
        <f>'PART I'!B77</f>
        <v>0</v>
      </c>
      <c r="C17" s="108">
        <f>'PART I'!D77</f>
        <v>0</v>
      </c>
      <c r="D17" s="118">
        <f>'PART I'!F77</f>
        <v>0</v>
      </c>
      <c r="E17" s="492">
        <f t="shared" si="0"/>
        <v>0</v>
      </c>
    </row>
    <row r="18" spans="1:9" x14ac:dyDescent="0.2">
      <c r="A18" s="110">
        <v>9</v>
      </c>
      <c r="B18" s="111">
        <f>'PART I'!B78</f>
        <v>0</v>
      </c>
      <c r="C18" s="112">
        <f>'PART I'!D78</f>
        <v>0</v>
      </c>
      <c r="D18" s="119">
        <f>'PART I'!F78</f>
        <v>0</v>
      </c>
      <c r="E18" s="493">
        <f t="shared" si="0"/>
        <v>0</v>
      </c>
    </row>
    <row r="19" spans="1:9" ht="16" thickBot="1" x14ac:dyDescent="0.25">
      <c r="A19" s="114">
        <v>10</v>
      </c>
      <c r="B19" s="115">
        <f>'PART I'!B79</f>
        <v>0</v>
      </c>
      <c r="C19" s="116">
        <f>'PART I'!D79</f>
        <v>0</v>
      </c>
      <c r="D19" s="120">
        <f>'PART I'!F79</f>
        <v>0</v>
      </c>
      <c r="E19" s="494">
        <f t="shared" si="0"/>
        <v>0</v>
      </c>
    </row>
    <row r="20" spans="1:9" x14ac:dyDescent="0.2">
      <c r="A20" s="34"/>
      <c r="B20" s="34"/>
      <c r="C20" s="34"/>
      <c r="D20" s="34"/>
      <c r="E20" s="34"/>
      <c r="I20" s="92"/>
    </row>
    <row r="21" spans="1:9" ht="16" thickBot="1" x14ac:dyDescent="0.25">
      <c r="A21" s="34"/>
      <c r="B21" s="34"/>
      <c r="C21" s="34"/>
      <c r="D21" s="34"/>
      <c r="E21" s="34"/>
    </row>
    <row r="22" spans="1:9" ht="16" thickBot="1" x14ac:dyDescent="0.25">
      <c r="A22" s="365" t="s">
        <v>9</v>
      </c>
      <c r="B22" s="366" t="s">
        <v>14</v>
      </c>
      <c r="C22" s="367" t="s">
        <v>4</v>
      </c>
      <c r="D22" s="368" t="s">
        <v>5</v>
      </c>
      <c r="E22" s="369" t="s">
        <v>11</v>
      </c>
    </row>
    <row r="23" spans="1:9" x14ac:dyDescent="0.2">
      <c r="A23" s="370">
        <v>1</v>
      </c>
      <c r="B23" s="371">
        <f>'PART I'!B82</f>
        <v>0</v>
      </c>
      <c r="C23" s="372">
        <f>'PART I'!D82</f>
        <v>0</v>
      </c>
      <c r="D23" s="373">
        <f>'PART I'!F82</f>
        <v>0</v>
      </c>
      <c r="E23" s="495">
        <f>C23*D23</f>
        <v>0</v>
      </c>
    </row>
    <row r="24" spans="1:9" x14ac:dyDescent="0.2">
      <c r="A24" s="374">
        <v>2</v>
      </c>
      <c r="B24" s="379">
        <f>'PART I'!B83</f>
        <v>0</v>
      </c>
      <c r="C24" s="380">
        <f>'PART I'!D83</f>
        <v>0</v>
      </c>
      <c r="D24" s="381">
        <f>'PART I'!F83</f>
        <v>0</v>
      </c>
      <c r="E24" s="496">
        <f t="shared" ref="E24:E32" si="1">C24*D24</f>
        <v>0</v>
      </c>
    </row>
    <row r="25" spans="1:9" x14ac:dyDescent="0.2">
      <c r="A25" s="378">
        <v>3</v>
      </c>
      <c r="B25" s="375">
        <f>'PART I'!B84</f>
        <v>0</v>
      </c>
      <c r="C25" s="376">
        <f>'PART I'!D84</f>
        <v>0</v>
      </c>
      <c r="D25" s="377">
        <f>'PART I'!F84</f>
        <v>0</v>
      </c>
      <c r="E25" s="497">
        <f t="shared" si="1"/>
        <v>0</v>
      </c>
    </row>
    <row r="26" spans="1:9" x14ac:dyDescent="0.2">
      <c r="A26" s="374">
        <v>4</v>
      </c>
      <c r="B26" s="379">
        <f>'PART I'!B85</f>
        <v>0</v>
      </c>
      <c r="C26" s="380">
        <f>'PART I'!D85</f>
        <v>0</v>
      </c>
      <c r="D26" s="381">
        <f>'PART I'!F85</f>
        <v>0</v>
      </c>
      <c r="E26" s="496">
        <f t="shared" si="1"/>
        <v>0</v>
      </c>
    </row>
    <row r="27" spans="1:9" x14ac:dyDescent="0.2">
      <c r="A27" s="378">
        <v>5</v>
      </c>
      <c r="B27" s="375">
        <f>'PART I'!B86</f>
        <v>0</v>
      </c>
      <c r="C27" s="376">
        <f>'PART I'!D86</f>
        <v>0</v>
      </c>
      <c r="D27" s="377">
        <f>'PART I'!F86</f>
        <v>0</v>
      </c>
      <c r="E27" s="497">
        <f t="shared" si="1"/>
        <v>0</v>
      </c>
    </row>
    <row r="28" spans="1:9" x14ac:dyDescent="0.2">
      <c r="A28" s="374">
        <v>6</v>
      </c>
      <c r="B28" s="379">
        <f>'PART I'!B87</f>
        <v>0</v>
      </c>
      <c r="C28" s="380">
        <f>'PART I'!D87</f>
        <v>0</v>
      </c>
      <c r="D28" s="381">
        <f>'PART I'!F87</f>
        <v>0</v>
      </c>
      <c r="E28" s="496">
        <f t="shared" si="1"/>
        <v>0</v>
      </c>
    </row>
    <row r="29" spans="1:9" x14ac:dyDescent="0.2">
      <c r="A29" s="378">
        <v>7</v>
      </c>
      <c r="B29" s="375">
        <f>'PART I'!B88</f>
        <v>0</v>
      </c>
      <c r="C29" s="376">
        <f>'PART I'!D88</f>
        <v>0</v>
      </c>
      <c r="D29" s="377">
        <f>'PART I'!F88</f>
        <v>0</v>
      </c>
      <c r="E29" s="497">
        <f t="shared" si="1"/>
        <v>0</v>
      </c>
    </row>
    <row r="30" spans="1:9" x14ac:dyDescent="0.2">
      <c r="A30" s="374">
        <v>8</v>
      </c>
      <c r="B30" s="379">
        <f>'PART I'!B89</f>
        <v>0</v>
      </c>
      <c r="C30" s="380">
        <f>'PART I'!D89</f>
        <v>0</v>
      </c>
      <c r="D30" s="381">
        <f>'PART I'!F89</f>
        <v>0</v>
      </c>
      <c r="E30" s="496">
        <f t="shared" si="1"/>
        <v>0</v>
      </c>
    </row>
    <row r="31" spans="1:9" x14ac:dyDescent="0.2">
      <c r="A31" s="378">
        <v>9</v>
      </c>
      <c r="B31" s="375">
        <f>'PART I'!B90</f>
        <v>0</v>
      </c>
      <c r="C31" s="376">
        <f>'PART I'!D90</f>
        <v>0</v>
      </c>
      <c r="D31" s="377">
        <f>'PART I'!F90</f>
        <v>0</v>
      </c>
      <c r="E31" s="497">
        <f t="shared" si="1"/>
        <v>0</v>
      </c>
    </row>
    <row r="32" spans="1:9" ht="16" thickBot="1" x14ac:dyDescent="0.25">
      <c r="A32" s="374">
        <v>10</v>
      </c>
      <c r="B32" s="379">
        <f>'PART I'!B91</f>
        <v>0</v>
      </c>
      <c r="C32" s="380">
        <f>'PART I'!D91</f>
        <v>0</v>
      </c>
      <c r="D32" s="381">
        <f>'PART I'!F91</f>
        <v>0</v>
      </c>
      <c r="E32" s="496">
        <f t="shared" si="1"/>
        <v>0</v>
      </c>
    </row>
    <row r="33" spans="1:5" ht="16" thickBot="1" x14ac:dyDescent="0.25">
      <c r="A33" s="361"/>
      <c r="B33" s="362" t="s">
        <v>15</v>
      </c>
      <c r="C33" s="363">
        <f>'PART I'!D93</f>
        <v>0</v>
      </c>
      <c r="D33" s="364"/>
      <c r="E33" s="498">
        <f>SUM(E10:E19)+SUM(E23:E32)</f>
        <v>0</v>
      </c>
    </row>
  </sheetData>
  <sheetProtection sheet="1" objects="1" scenarios="1" formatRows="0" insertColumns="0"/>
  <mergeCells count="1">
    <mergeCell ref="C4:D4"/>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K22"/>
  <sheetViews>
    <sheetView showGridLines="0" workbookViewId="0">
      <selection activeCell="J17" sqref="J17"/>
    </sheetView>
  </sheetViews>
  <sheetFormatPr baseColWidth="10" defaultColWidth="8.83203125" defaultRowHeight="15" x14ac:dyDescent="0.2"/>
  <cols>
    <col min="1" max="1" width="2.1640625" style="16" customWidth="1"/>
    <col min="2" max="2" width="1.6640625" style="16" customWidth="1"/>
    <col min="3" max="3" width="24.1640625" style="16" customWidth="1"/>
    <col min="4" max="4" width="9" style="16" customWidth="1"/>
    <col min="5" max="5" width="7" style="16" customWidth="1"/>
    <col min="6" max="6" width="9.33203125" style="16" customWidth="1"/>
    <col min="7" max="7" width="7" style="16" customWidth="1"/>
    <col min="8" max="8" width="9.5" style="16" customWidth="1"/>
    <col min="9" max="9" width="7" style="16" customWidth="1"/>
    <col min="10" max="10" width="9.33203125" style="16" customWidth="1"/>
    <col min="11" max="16384" width="8.83203125" style="16"/>
  </cols>
  <sheetData>
    <row r="1" spans="1:11" ht="16" thickBot="1" x14ac:dyDescent="0.25"/>
    <row r="2" spans="1:11" ht="17" thickBot="1" x14ac:dyDescent="0.25">
      <c r="C2" s="30" t="s">
        <v>33</v>
      </c>
      <c r="D2" s="91"/>
      <c r="E2" s="91"/>
    </row>
    <row r="3" spans="1:11" ht="16" x14ac:dyDescent="0.2">
      <c r="C3" s="91"/>
      <c r="D3" s="91"/>
      <c r="E3" s="91"/>
    </row>
    <row r="4" spans="1:11" ht="18" customHeight="1" x14ac:dyDescent="0.2">
      <c r="A4" s="31">
        <v>1</v>
      </c>
      <c r="C4" s="836" t="s">
        <v>243</v>
      </c>
      <c r="D4" s="836"/>
      <c r="E4" s="836"/>
      <c r="F4" s="836"/>
      <c r="G4" s="836"/>
      <c r="K4" s="124"/>
    </row>
    <row r="5" spans="1:11" ht="35.25" customHeight="1" x14ac:dyDescent="0.2">
      <c r="A5" s="31">
        <v>2</v>
      </c>
      <c r="C5" s="837" t="s">
        <v>242</v>
      </c>
      <c r="D5" s="837"/>
      <c r="E5" s="837"/>
      <c r="F5" s="837"/>
      <c r="G5" s="837"/>
    </row>
    <row r="6" spans="1:11" ht="17.25" customHeight="1" x14ac:dyDescent="0.2">
      <c r="A6" s="31">
        <v>3</v>
      </c>
      <c r="C6" s="121" t="s">
        <v>311</v>
      </c>
    </row>
    <row r="7" spans="1:11" ht="16" thickBot="1" x14ac:dyDescent="0.25"/>
    <row r="8" spans="1:11" ht="29.25" customHeight="1" thickBot="1" x14ac:dyDescent="0.25">
      <c r="C8" s="216"/>
      <c r="D8" s="217"/>
      <c r="E8" s="834" t="str">
        <f>'PART I'!F112</f>
        <v>Your Firm</v>
      </c>
      <c r="F8" s="834"/>
      <c r="G8" s="834" t="str">
        <f>'PART I'!H112</f>
        <v>Rival</v>
      </c>
      <c r="H8" s="834"/>
      <c r="I8" s="834" t="str">
        <f>'PART I'!J112</f>
        <v>Rival</v>
      </c>
      <c r="J8" s="835"/>
    </row>
    <row r="9" spans="1:11" ht="16" thickBot="1" x14ac:dyDescent="0.25">
      <c r="C9" s="218" t="s">
        <v>31</v>
      </c>
      <c r="D9" s="219" t="s">
        <v>4</v>
      </c>
      <c r="E9" s="219" t="s">
        <v>5</v>
      </c>
      <c r="F9" s="219" t="s">
        <v>32</v>
      </c>
      <c r="G9" s="219" t="s">
        <v>34</v>
      </c>
      <c r="H9" s="219" t="s">
        <v>35</v>
      </c>
      <c r="I9" s="219" t="s">
        <v>36</v>
      </c>
      <c r="J9" s="220" t="s">
        <v>37</v>
      </c>
    </row>
    <row r="10" spans="1:11" x14ac:dyDescent="0.2">
      <c r="C10" s="221" t="str">
        <f>'PART I'!B114</f>
        <v>Advertising</v>
      </c>
      <c r="D10" s="222">
        <f>'PART I'!D114</f>
        <v>0</v>
      </c>
      <c r="E10" s="223">
        <f>'PART I'!F114</f>
        <v>0</v>
      </c>
      <c r="F10" s="222">
        <f>D10*E10</f>
        <v>0</v>
      </c>
      <c r="G10" s="223">
        <f>'PART I'!H114</f>
        <v>0</v>
      </c>
      <c r="H10" s="222">
        <f>D10*G10</f>
        <v>0</v>
      </c>
      <c r="I10" s="223">
        <f>'PART I'!J114</f>
        <v>0</v>
      </c>
      <c r="J10" s="224">
        <f>D10*I10</f>
        <v>0</v>
      </c>
    </row>
    <row r="11" spans="1:11" x14ac:dyDescent="0.2">
      <c r="C11" s="225" t="str">
        <f>'PART I'!B115</f>
        <v>Domestic Market Penetration</v>
      </c>
      <c r="D11" s="162">
        <f>'PART I'!D115</f>
        <v>0</v>
      </c>
      <c r="E11" s="163">
        <f>'PART I'!F115</f>
        <v>0</v>
      </c>
      <c r="F11" s="162">
        <f t="shared" ref="F11:F21" si="0">D11*E11</f>
        <v>0</v>
      </c>
      <c r="G11" s="163">
        <f>'PART I'!H115</f>
        <v>0</v>
      </c>
      <c r="H11" s="162">
        <f t="shared" ref="H11:H21" si="1">D11*G11</f>
        <v>0</v>
      </c>
      <c r="I11" s="163">
        <f>'PART I'!J115</f>
        <v>0</v>
      </c>
      <c r="J11" s="164">
        <f t="shared" ref="J11:J21" si="2">D11*I11</f>
        <v>0</v>
      </c>
    </row>
    <row r="12" spans="1:11" x14ac:dyDescent="0.2">
      <c r="C12" s="226" t="str">
        <f>'PART I'!B116</f>
        <v>Customer Service</v>
      </c>
      <c r="D12" s="158">
        <f>'PART I'!D116</f>
        <v>0</v>
      </c>
      <c r="E12" s="159">
        <f>'PART I'!F116</f>
        <v>0</v>
      </c>
      <c r="F12" s="158">
        <f t="shared" si="0"/>
        <v>0</v>
      </c>
      <c r="G12" s="159">
        <f>'PART I'!H116</f>
        <v>0</v>
      </c>
      <c r="H12" s="158">
        <f t="shared" si="1"/>
        <v>0</v>
      </c>
      <c r="I12" s="159">
        <f>'PART I'!J116</f>
        <v>0</v>
      </c>
      <c r="J12" s="160">
        <f t="shared" si="2"/>
        <v>0</v>
      </c>
    </row>
    <row r="13" spans="1:11" x14ac:dyDescent="0.2">
      <c r="C13" s="225" t="str">
        <f>'PART I'!B117</f>
        <v>Product Variety</v>
      </c>
      <c r="D13" s="162">
        <f>'PART I'!D117</f>
        <v>0</v>
      </c>
      <c r="E13" s="163">
        <f>'PART I'!F117</f>
        <v>0</v>
      </c>
      <c r="F13" s="162">
        <f t="shared" si="0"/>
        <v>0</v>
      </c>
      <c r="G13" s="163">
        <f>'PART I'!H117</f>
        <v>0</v>
      </c>
      <c r="H13" s="162">
        <f t="shared" si="1"/>
        <v>0</v>
      </c>
      <c r="I13" s="163">
        <f>'PART I'!J117</f>
        <v>0</v>
      </c>
      <c r="J13" s="164">
        <f t="shared" si="2"/>
        <v>0</v>
      </c>
    </row>
    <row r="14" spans="1:11" x14ac:dyDescent="0.2">
      <c r="C14" s="226" t="str">
        <f>'PART I'!B118</f>
        <v xml:space="preserve">International Market Penetration </v>
      </c>
      <c r="D14" s="158">
        <f>'PART I'!D118</f>
        <v>0</v>
      </c>
      <c r="E14" s="159">
        <f>'PART I'!F118</f>
        <v>0</v>
      </c>
      <c r="F14" s="158">
        <f t="shared" si="0"/>
        <v>0</v>
      </c>
      <c r="G14" s="159">
        <f>'PART I'!H118</f>
        <v>0</v>
      </c>
      <c r="H14" s="158">
        <f t="shared" si="1"/>
        <v>0</v>
      </c>
      <c r="I14" s="159">
        <f>'PART I'!J118</f>
        <v>0</v>
      </c>
      <c r="J14" s="160">
        <f t="shared" si="2"/>
        <v>0</v>
      </c>
    </row>
    <row r="15" spans="1:11" x14ac:dyDescent="0.2">
      <c r="C15" s="225" t="str">
        <f>'PART I'!B119</f>
        <v>Employee Dedication</v>
      </c>
      <c r="D15" s="162">
        <f>'PART I'!D119</f>
        <v>0</v>
      </c>
      <c r="E15" s="163">
        <f>'PART I'!F119</f>
        <v>0</v>
      </c>
      <c r="F15" s="162">
        <f t="shared" si="0"/>
        <v>0</v>
      </c>
      <c r="G15" s="163">
        <f>'PART I'!H119</f>
        <v>0</v>
      </c>
      <c r="H15" s="162">
        <f t="shared" si="1"/>
        <v>0</v>
      </c>
      <c r="I15" s="163">
        <f>'PART I'!J119</f>
        <v>0</v>
      </c>
      <c r="J15" s="164">
        <f t="shared" si="2"/>
        <v>0</v>
      </c>
    </row>
    <row r="16" spans="1:11" x14ac:dyDescent="0.2">
      <c r="C16" s="226" t="str">
        <f>'PART I'!B120</f>
        <v>Financial Profit</v>
      </c>
      <c r="D16" s="158">
        <f>'PART I'!D120</f>
        <v>0</v>
      </c>
      <c r="E16" s="159">
        <f>'PART I'!F120</f>
        <v>0</v>
      </c>
      <c r="F16" s="158">
        <f t="shared" si="0"/>
        <v>0</v>
      </c>
      <c r="G16" s="159">
        <f>'PART I'!H120</f>
        <v>0</v>
      </c>
      <c r="H16" s="158">
        <f t="shared" si="1"/>
        <v>0</v>
      </c>
      <c r="I16" s="159">
        <f>'PART I'!J120</f>
        <v>0</v>
      </c>
      <c r="J16" s="160">
        <f t="shared" si="2"/>
        <v>0</v>
      </c>
    </row>
    <row r="17" spans="3:10" x14ac:dyDescent="0.2">
      <c r="C17" s="225" t="str">
        <f>'PART I'!B121</f>
        <v>Customer Loyalty</v>
      </c>
      <c r="D17" s="162">
        <f>'PART I'!D121</f>
        <v>0</v>
      </c>
      <c r="E17" s="163">
        <f>'PART I'!F121</f>
        <v>0</v>
      </c>
      <c r="F17" s="162">
        <f t="shared" si="0"/>
        <v>0</v>
      </c>
      <c r="G17" s="163">
        <f>'PART I'!H121</f>
        <v>0</v>
      </c>
      <c r="H17" s="162">
        <f t="shared" si="1"/>
        <v>0</v>
      </c>
      <c r="I17" s="163">
        <f>'PART I'!J121</f>
        <v>0</v>
      </c>
      <c r="J17" s="164">
        <f t="shared" si="2"/>
        <v>0</v>
      </c>
    </row>
    <row r="18" spans="3:10" x14ac:dyDescent="0.2">
      <c r="C18" s="226" t="str">
        <f>'PART I'!B122</f>
        <v>Market Share</v>
      </c>
      <c r="D18" s="158">
        <f>'PART I'!D122</f>
        <v>0</v>
      </c>
      <c r="E18" s="159">
        <f>'PART I'!F122</f>
        <v>0</v>
      </c>
      <c r="F18" s="158">
        <f t="shared" si="0"/>
        <v>0</v>
      </c>
      <c r="G18" s="159">
        <f>'PART I'!H122</f>
        <v>0</v>
      </c>
      <c r="H18" s="158">
        <f t="shared" si="1"/>
        <v>0</v>
      </c>
      <c r="I18" s="159">
        <f>'PART I'!J122</f>
        <v>0</v>
      </c>
      <c r="J18" s="160">
        <f t="shared" si="2"/>
        <v>0</v>
      </c>
    </row>
    <row r="19" spans="3:10" x14ac:dyDescent="0.2">
      <c r="C19" s="225" t="str">
        <f>'PART I'!B123</f>
        <v>Product Quality</v>
      </c>
      <c r="D19" s="162">
        <f>'PART I'!D123</f>
        <v>0</v>
      </c>
      <c r="E19" s="163">
        <f>'PART I'!F123</f>
        <v>0</v>
      </c>
      <c r="F19" s="162">
        <f t="shared" si="0"/>
        <v>0</v>
      </c>
      <c r="G19" s="163">
        <f>'PART I'!H123</f>
        <v>0</v>
      </c>
      <c r="H19" s="162">
        <f t="shared" si="1"/>
        <v>0</v>
      </c>
      <c r="I19" s="163">
        <f>'PART I'!J123</f>
        <v>0</v>
      </c>
      <c r="J19" s="164">
        <f t="shared" si="2"/>
        <v>0</v>
      </c>
    </row>
    <row r="20" spans="3:10" x14ac:dyDescent="0.2">
      <c r="C20" s="226" t="str">
        <f>'PART I'!B124</f>
        <v>Top Management</v>
      </c>
      <c r="D20" s="158">
        <f>'PART I'!D124</f>
        <v>0</v>
      </c>
      <c r="E20" s="159">
        <f>'PART I'!F124</f>
        <v>0</v>
      </c>
      <c r="F20" s="158">
        <f t="shared" si="0"/>
        <v>0</v>
      </c>
      <c r="G20" s="159">
        <f>'PART I'!H124</f>
        <v>0</v>
      </c>
      <c r="H20" s="158">
        <f t="shared" si="1"/>
        <v>0</v>
      </c>
      <c r="I20" s="159">
        <f>'PART I'!J124</f>
        <v>0</v>
      </c>
      <c r="J20" s="160">
        <f t="shared" si="2"/>
        <v>0</v>
      </c>
    </row>
    <row r="21" spans="3:10" x14ac:dyDescent="0.2">
      <c r="C21" s="225" t="str">
        <f>'PART I'!B125</f>
        <v>Price Competitiveness</v>
      </c>
      <c r="D21" s="162">
        <f>'PART I'!D125</f>
        <v>0</v>
      </c>
      <c r="E21" s="163">
        <f>'PART I'!F125</f>
        <v>0</v>
      </c>
      <c r="F21" s="162">
        <f t="shared" si="0"/>
        <v>0</v>
      </c>
      <c r="G21" s="163">
        <f>'PART I'!H125</f>
        <v>0</v>
      </c>
      <c r="H21" s="162">
        <f t="shared" si="1"/>
        <v>0</v>
      </c>
      <c r="I21" s="163">
        <f>'PART I'!J125</f>
        <v>0</v>
      </c>
      <c r="J21" s="164">
        <f t="shared" si="2"/>
        <v>0</v>
      </c>
    </row>
    <row r="22" spans="3:10" ht="16" thickBot="1" x14ac:dyDescent="0.25">
      <c r="C22" s="227" t="s">
        <v>30</v>
      </c>
      <c r="D22" s="184">
        <f>SUM(D10:D21)</f>
        <v>0</v>
      </c>
      <c r="E22" s="228"/>
      <c r="F22" s="184">
        <f>SUM(F10:F21)</f>
        <v>0</v>
      </c>
      <c r="G22" s="228"/>
      <c r="H22" s="184">
        <f>SUM(H10:H21)</f>
        <v>0</v>
      </c>
      <c r="I22" s="228"/>
      <c r="J22" s="185">
        <f>SUM(J10:J21)</f>
        <v>0</v>
      </c>
    </row>
  </sheetData>
  <sheetProtection sheet="1" objects="1" scenarios="1" formatColumns="0" formatRows="0"/>
  <mergeCells count="5">
    <mergeCell ref="G8:H8"/>
    <mergeCell ref="I8:J8"/>
    <mergeCell ref="C4:G4"/>
    <mergeCell ref="C5:G5"/>
    <mergeCell ref="E8:F8"/>
  </mergeCells>
  <pageMargins left="0.7" right="0.7" top="0.75" bottom="0.75" header="0.3" footer="0.3"/>
  <pageSetup orientation="portrait"/>
  <ignoredErrors>
    <ignoredError sqref="D10:J10 E8:J8 C10 E22 I22 G22 E11:J21"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4:L50"/>
  <sheetViews>
    <sheetView showGridLines="0" topLeftCell="A22" workbookViewId="0">
      <selection activeCell="H45" sqref="H45"/>
    </sheetView>
  </sheetViews>
  <sheetFormatPr baseColWidth="10" defaultColWidth="8.83203125" defaultRowHeight="15" x14ac:dyDescent="0.2"/>
  <cols>
    <col min="1" max="1" width="5.5" style="16" customWidth="1"/>
    <col min="2" max="5" width="10.5" style="16" customWidth="1"/>
    <col min="6" max="10" width="10.83203125" style="16" customWidth="1"/>
    <col min="11" max="11" width="11.83203125" style="16" customWidth="1"/>
    <col min="12" max="12" width="11.6640625" style="16" customWidth="1"/>
    <col min="13" max="16384" width="8.83203125" style="16"/>
  </cols>
  <sheetData>
    <row r="4" spans="2:11" ht="16" thickBot="1" x14ac:dyDescent="0.25"/>
    <row r="5" spans="2:11" ht="17" thickBot="1" x14ac:dyDescent="0.25">
      <c r="B5" s="30" t="s">
        <v>47</v>
      </c>
    </row>
    <row r="8" spans="2:11" ht="30.75" customHeight="1" x14ac:dyDescent="0.2">
      <c r="B8" s="186">
        <v>1</v>
      </c>
      <c r="C8" s="840" t="s">
        <v>245</v>
      </c>
      <c r="D8" s="840"/>
      <c r="E8" s="840"/>
      <c r="F8" s="840"/>
      <c r="G8" s="840"/>
      <c r="H8" s="840"/>
      <c r="I8" s="840"/>
      <c r="J8" s="840"/>
      <c r="K8" s="840"/>
    </row>
    <row r="9" spans="2:11" ht="16" x14ac:dyDescent="0.2">
      <c r="B9" s="187"/>
      <c r="C9" s="186"/>
      <c r="D9" s="186"/>
      <c r="E9" s="186"/>
      <c r="F9" s="186"/>
      <c r="G9" s="186"/>
      <c r="H9" s="186"/>
      <c r="I9" s="186"/>
      <c r="J9" s="186"/>
      <c r="K9" s="186"/>
    </row>
    <row r="10" spans="2:11" ht="16" x14ac:dyDescent="0.2">
      <c r="B10" s="187">
        <v>2</v>
      </c>
      <c r="C10" s="841" t="s">
        <v>46</v>
      </c>
      <c r="D10" s="841"/>
      <c r="E10" s="841"/>
      <c r="F10" s="841"/>
      <c r="G10" s="841"/>
      <c r="H10" s="841"/>
      <c r="I10" s="841"/>
      <c r="J10" s="841"/>
      <c r="K10" s="841"/>
    </row>
    <row r="11" spans="2:11" ht="16" x14ac:dyDescent="0.2">
      <c r="B11" s="187"/>
      <c r="C11" s="186"/>
      <c r="D11" s="186"/>
      <c r="E11" s="186"/>
      <c r="F11" s="186"/>
      <c r="G11" s="186"/>
      <c r="H11" s="186"/>
      <c r="I11" s="186"/>
      <c r="J11" s="186"/>
      <c r="K11" s="186"/>
    </row>
    <row r="12" spans="2:11" ht="81" customHeight="1" x14ac:dyDescent="0.2">
      <c r="B12" s="187">
        <v>3</v>
      </c>
      <c r="C12" s="842" t="s">
        <v>137</v>
      </c>
      <c r="D12" s="842"/>
      <c r="E12" s="842"/>
      <c r="F12" s="842"/>
      <c r="G12" s="842"/>
      <c r="H12" s="842"/>
      <c r="I12" s="842"/>
      <c r="J12" s="842"/>
      <c r="K12" s="842"/>
    </row>
    <row r="13" spans="2:11" ht="16" x14ac:dyDescent="0.2">
      <c r="C13" s="91"/>
      <c r="D13" s="91"/>
      <c r="E13" s="91"/>
      <c r="F13" s="91"/>
      <c r="G13" s="91"/>
      <c r="H13" s="91"/>
      <c r="I13" s="91"/>
      <c r="J13" s="91"/>
      <c r="K13" s="91"/>
    </row>
    <row r="16" spans="2:11" ht="18" x14ac:dyDescent="0.2">
      <c r="D16" s="843" t="s">
        <v>355</v>
      </c>
      <c r="E16" s="843"/>
      <c r="F16" s="843"/>
      <c r="G16" s="843"/>
      <c r="H16" s="843"/>
      <c r="I16" s="843"/>
    </row>
    <row r="17" spans="1:11" x14ac:dyDescent="0.2">
      <c r="C17" s="215"/>
      <c r="D17" s="215"/>
      <c r="E17" s="215"/>
      <c r="F17" s="215"/>
      <c r="G17" s="215"/>
      <c r="H17" s="215"/>
      <c r="I17" s="215"/>
      <c r="J17" s="215"/>
      <c r="K17" s="215"/>
    </row>
    <row r="19" spans="1:11" x14ac:dyDescent="0.2">
      <c r="C19" s="124"/>
      <c r="D19" s="124"/>
      <c r="E19" s="124"/>
      <c r="F19" s="124"/>
      <c r="G19" s="124"/>
      <c r="H19" s="124"/>
      <c r="I19" s="124"/>
      <c r="J19" s="124"/>
      <c r="K19" s="124"/>
    </row>
    <row r="20" spans="1:11" ht="29" customHeight="1" x14ac:dyDescent="0.2">
      <c r="A20" s="60"/>
      <c r="B20" s="60"/>
      <c r="C20" s="60"/>
      <c r="D20" s="60"/>
      <c r="E20" s="60"/>
      <c r="F20" s="60"/>
      <c r="G20" s="60"/>
      <c r="H20" s="60"/>
      <c r="I20" s="60"/>
      <c r="J20" s="60"/>
    </row>
    <row r="21" spans="1:11" ht="22" customHeight="1" x14ac:dyDescent="0.2">
      <c r="A21" s="60"/>
      <c r="B21" s="60"/>
      <c r="C21" s="60"/>
      <c r="D21" s="60"/>
      <c r="E21" s="60"/>
      <c r="F21" s="60"/>
      <c r="G21" s="60"/>
      <c r="H21" s="60"/>
      <c r="I21" s="60"/>
      <c r="J21" s="60"/>
    </row>
    <row r="22" spans="1:11" ht="35" customHeight="1" x14ac:dyDescent="0.2">
      <c r="A22" s="60"/>
      <c r="B22" s="60"/>
      <c r="C22" s="60"/>
      <c r="D22" s="844" t="s">
        <v>369</v>
      </c>
      <c r="E22" s="844"/>
      <c r="F22" s="844"/>
      <c r="G22" s="844"/>
      <c r="H22" s="844"/>
      <c r="I22" s="844"/>
      <c r="J22" s="60"/>
    </row>
    <row r="23" spans="1:11" ht="20" customHeight="1" x14ac:dyDescent="0.2">
      <c r="A23" s="60"/>
      <c r="B23" s="60"/>
      <c r="C23" s="60"/>
      <c r="D23" s="60" t="s">
        <v>40</v>
      </c>
      <c r="E23" s="60"/>
      <c r="F23" s="60"/>
      <c r="G23" s="60"/>
      <c r="H23" s="838" t="s">
        <v>41</v>
      </c>
      <c r="I23" s="838"/>
      <c r="J23" s="60"/>
    </row>
    <row r="24" spans="1:11" ht="13" customHeight="1" x14ac:dyDescent="0.2">
      <c r="A24" s="839" t="s">
        <v>42</v>
      </c>
      <c r="B24" s="60"/>
      <c r="C24" s="60"/>
      <c r="D24" s="60"/>
      <c r="E24" s="60"/>
      <c r="F24" s="60"/>
      <c r="G24" s="60"/>
      <c r="H24" s="60"/>
      <c r="I24" s="60"/>
      <c r="J24" s="60"/>
    </row>
    <row r="25" spans="1:11" x14ac:dyDescent="0.2">
      <c r="A25" s="839"/>
      <c r="B25" s="60" t="s">
        <v>44</v>
      </c>
      <c r="C25" s="60"/>
      <c r="D25" s="60"/>
      <c r="E25" s="60"/>
      <c r="F25" s="60"/>
      <c r="G25" s="60"/>
      <c r="H25" s="60"/>
      <c r="I25" s="60"/>
      <c r="J25" s="60"/>
    </row>
    <row r="26" spans="1:11" x14ac:dyDescent="0.2">
      <c r="A26" s="839"/>
      <c r="B26" s="60"/>
      <c r="C26" s="60"/>
      <c r="D26" s="60"/>
      <c r="E26" s="60"/>
      <c r="F26" s="60"/>
      <c r="G26" s="60"/>
      <c r="H26" s="60"/>
      <c r="I26" s="60"/>
      <c r="J26" s="60"/>
    </row>
    <row r="27" spans="1:11" x14ac:dyDescent="0.2">
      <c r="A27" s="839"/>
      <c r="B27" s="60"/>
      <c r="C27" s="60"/>
      <c r="D27" s="60"/>
      <c r="E27" s="60"/>
      <c r="F27" s="60"/>
      <c r="G27" s="60"/>
      <c r="H27" s="60"/>
      <c r="I27" s="60"/>
      <c r="J27" s="60"/>
    </row>
    <row r="28" spans="1:11" x14ac:dyDescent="0.2">
      <c r="A28" s="839"/>
      <c r="B28" s="60"/>
      <c r="C28" s="60"/>
      <c r="D28" s="60"/>
      <c r="E28" s="60"/>
      <c r="F28" s="60"/>
      <c r="G28" s="60"/>
      <c r="H28" s="60"/>
      <c r="I28" s="60"/>
      <c r="J28" s="60"/>
    </row>
    <row r="29" spans="1:11" x14ac:dyDescent="0.2">
      <c r="A29" s="839"/>
      <c r="B29" s="60"/>
      <c r="C29" s="60"/>
      <c r="D29" s="60"/>
      <c r="E29" s="60"/>
      <c r="F29" s="60"/>
      <c r="G29" s="60"/>
      <c r="H29" s="60"/>
      <c r="I29" s="60"/>
      <c r="J29" s="60"/>
    </row>
    <row r="30" spans="1:11" x14ac:dyDescent="0.2">
      <c r="A30" s="839"/>
      <c r="B30" s="60"/>
      <c r="C30" s="60"/>
      <c r="D30" s="60"/>
      <c r="E30" s="60"/>
      <c r="F30" s="60"/>
      <c r="G30" s="60"/>
      <c r="H30" s="60"/>
      <c r="I30" s="60"/>
      <c r="J30" s="60"/>
    </row>
    <row r="31" spans="1:11" x14ac:dyDescent="0.2">
      <c r="A31" s="839"/>
      <c r="B31" s="60"/>
      <c r="C31" s="60"/>
      <c r="D31" s="60"/>
      <c r="E31" s="60"/>
      <c r="F31" s="60"/>
      <c r="G31" s="60"/>
      <c r="H31" s="60"/>
      <c r="I31" s="60"/>
      <c r="J31" s="60"/>
    </row>
    <row r="32" spans="1:11" x14ac:dyDescent="0.2">
      <c r="A32" s="839"/>
      <c r="B32" s="60"/>
      <c r="C32" s="60"/>
      <c r="D32" s="60"/>
      <c r="E32" s="60"/>
      <c r="F32" s="60"/>
      <c r="G32" s="60"/>
      <c r="H32" s="60"/>
      <c r="I32" s="60"/>
      <c r="J32" s="60"/>
    </row>
    <row r="33" spans="1:12" x14ac:dyDescent="0.2">
      <c r="A33" s="839"/>
      <c r="B33" s="60"/>
      <c r="C33" s="60"/>
      <c r="D33" s="60"/>
      <c r="E33" s="60"/>
      <c r="F33" s="60"/>
      <c r="G33" s="60"/>
      <c r="H33" s="60"/>
      <c r="I33" s="60"/>
      <c r="J33" s="60"/>
    </row>
    <row r="34" spans="1:12" x14ac:dyDescent="0.2">
      <c r="A34" s="839"/>
      <c r="B34" s="60"/>
      <c r="C34" s="60"/>
      <c r="D34" s="60"/>
      <c r="E34" s="60"/>
      <c r="F34" s="60"/>
      <c r="G34" s="60"/>
      <c r="H34" s="60"/>
      <c r="I34" s="60"/>
      <c r="J34" s="60"/>
    </row>
    <row r="35" spans="1:12" x14ac:dyDescent="0.2">
      <c r="A35" s="839"/>
      <c r="B35" s="60"/>
      <c r="C35" s="60"/>
      <c r="D35" s="60"/>
      <c r="E35" s="60"/>
      <c r="F35" s="60"/>
      <c r="G35" s="60"/>
      <c r="H35" s="60"/>
      <c r="I35" s="60"/>
      <c r="J35" s="60"/>
    </row>
    <row r="36" spans="1:12" x14ac:dyDescent="0.2">
      <c r="A36" s="839"/>
      <c r="B36" s="60" t="s">
        <v>43</v>
      </c>
      <c r="C36" s="60"/>
      <c r="D36" s="60"/>
      <c r="E36" s="60"/>
      <c r="F36" s="60"/>
      <c r="G36" s="60"/>
      <c r="H36" s="60"/>
      <c r="I36" s="60"/>
      <c r="J36" s="60"/>
    </row>
    <row r="37" spans="1:12" x14ac:dyDescent="0.2">
      <c r="A37" s="839"/>
      <c r="B37" s="60"/>
      <c r="C37" s="60"/>
      <c r="D37" s="60"/>
      <c r="E37" s="60"/>
      <c r="F37" s="60"/>
      <c r="G37" s="60"/>
      <c r="H37" s="60"/>
      <c r="I37" s="60"/>
      <c r="J37" s="60"/>
    </row>
    <row r="38" spans="1:12" x14ac:dyDescent="0.2">
      <c r="A38" s="60"/>
      <c r="B38" s="60"/>
      <c r="C38" s="60"/>
      <c r="D38" s="60"/>
      <c r="E38" s="60"/>
      <c r="F38" s="60"/>
      <c r="G38" s="60"/>
      <c r="H38" s="60"/>
      <c r="I38" s="60"/>
      <c r="J38" s="60"/>
    </row>
    <row r="39" spans="1:12" x14ac:dyDescent="0.2">
      <c r="A39" s="60"/>
      <c r="B39" s="60"/>
      <c r="C39" s="60"/>
      <c r="D39" s="60"/>
      <c r="E39" s="60"/>
      <c r="F39" s="60"/>
      <c r="G39" s="60"/>
      <c r="H39" s="60"/>
      <c r="I39" s="60"/>
      <c r="J39" s="60"/>
    </row>
    <row r="41" spans="1:12" ht="16" thickBot="1" x14ac:dyDescent="0.25">
      <c r="B41" s="461"/>
      <c r="C41" s="462"/>
      <c r="D41" s="462"/>
      <c r="E41" s="461"/>
      <c r="F41" s="463"/>
      <c r="G41" s="464"/>
      <c r="H41" s="463"/>
      <c r="I41" s="464"/>
      <c r="J41" s="463"/>
      <c r="K41" s="464"/>
      <c r="L41" s="463"/>
    </row>
    <row r="42" spans="1:12" ht="61" thickBot="1" x14ac:dyDescent="0.25">
      <c r="B42" s="848" t="s">
        <v>354</v>
      </c>
      <c r="C42" s="849"/>
      <c r="D42" s="849"/>
      <c r="E42" s="849"/>
      <c r="F42" s="474" t="s">
        <v>39</v>
      </c>
      <c r="G42" s="475" t="s">
        <v>292</v>
      </c>
      <c r="H42" s="475" t="s">
        <v>368</v>
      </c>
      <c r="I42" s="476" t="s">
        <v>131</v>
      </c>
      <c r="J42" s="54"/>
      <c r="K42" s="465"/>
      <c r="L42" s="54"/>
    </row>
    <row r="43" spans="1:12" x14ac:dyDescent="0.2">
      <c r="B43" s="850"/>
      <c r="C43" s="851"/>
      <c r="D43" s="851"/>
      <c r="E43" s="851"/>
      <c r="F43" s="466"/>
      <c r="G43" s="466"/>
      <c r="H43" s="466"/>
      <c r="I43" s="470"/>
      <c r="J43" s="54"/>
      <c r="K43" s="466"/>
      <c r="L43" s="54"/>
    </row>
    <row r="44" spans="1:12" x14ac:dyDescent="0.2">
      <c r="B44" s="852">
        <f>'PART I'!B145</f>
        <v>0</v>
      </c>
      <c r="C44" s="853"/>
      <c r="D44" s="853"/>
      <c r="E44" s="853"/>
      <c r="F44" s="535">
        <f>'PART I'!D145</f>
        <v>0</v>
      </c>
      <c r="G44" s="535">
        <f>'PART I'!F145</f>
        <v>0</v>
      </c>
      <c r="H44" s="468">
        <f>'PART I'!H145</f>
        <v>0</v>
      </c>
      <c r="I44" s="471" t="str">
        <f>'PART I'!J145</f>
        <v>NA</v>
      </c>
      <c r="J44" s="54"/>
      <c r="K44" s="467"/>
      <c r="L44" s="54"/>
    </row>
    <row r="45" spans="1:12" x14ac:dyDescent="0.2">
      <c r="B45" s="854">
        <f>'PART I'!B146</f>
        <v>0</v>
      </c>
      <c r="C45" s="855"/>
      <c r="D45" s="855"/>
      <c r="E45" s="855"/>
      <c r="F45" s="536">
        <f>'PART I'!D146</f>
        <v>0</v>
      </c>
      <c r="G45" s="536">
        <f>'PART I'!F146</f>
        <v>0</v>
      </c>
      <c r="H45" s="469">
        <f>'PART I'!H146</f>
        <v>0</v>
      </c>
      <c r="I45" s="471" t="str">
        <f>'PART I'!J146</f>
        <v>NA</v>
      </c>
      <c r="J45" s="54"/>
      <c r="K45" s="467"/>
      <c r="L45" s="54"/>
    </row>
    <row r="46" spans="1:12" x14ac:dyDescent="0.2">
      <c r="B46" s="856">
        <f>'PART I'!B147</f>
        <v>0</v>
      </c>
      <c r="C46" s="857"/>
      <c r="D46" s="857"/>
      <c r="E46" s="857"/>
      <c r="F46" s="554">
        <f>'PART I'!D147</f>
        <v>0</v>
      </c>
      <c r="G46" s="554">
        <f>'PART I'!F147</f>
        <v>0</v>
      </c>
      <c r="H46" s="555">
        <f>'PART I'!H147</f>
        <v>0</v>
      </c>
      <c r="I46" s="556" t="str">
        <f>'PART I'!J147</f>
        <v>NA</v>
      </c>
      <c r="J46" s="54"/>
      <c r="K46" s="467"/>
      <c r="L46" s="54"/>
    </row>
    <row r="47" spans="1:12" x14ac:dyDescent="0.2">
      <c r="B47" s="858">
        <f>'PART I'!B148</f>
        <v>0</v>
      </c>
      <c r="C47" s="859"/>
      <c r="D47" s="859"/>
      <c r="E47" s="860"/>
      <c r="F47" s="557">
        <f>'PART I'!D148</f>
        <v>0</v>
      </c>
      <c r="G47" s="557">
        <f>'PART I'!F148</f>
        <v>0</v>
      </c>
      <c r="H47" s="469">
        <f>'PART I'!H148</f>
        <v>0</v>
      </c>
      <c r="I47" s="471" t="str">
        <f>'PART I'!J148</f>
        <v>NA</v>
      </c>
      <c r="J47" s="54"/>
      <c r="K47" s="467"/>
      <c r="L47" s="54"/>
    </row>
    <row r="48" spans="1:12" ht="16" thickBot="1" x14ac:dyDescent="0.25">
      <c r="B48" s="845">
        <f>'PART I'!B149</f>
        <v>0</v>
      </c>
      <c r="C48" s="846"/>
      <c r="D48" s="846"/>
      <c r="E48" s="847"/>
      <c r="F48" s="537">
        <f>'PART I'!D149</f>
        <v>0</v>
      </c>
      <c r="G48" s="537">
        <f>'PART I'!F149</f>
        <v>0</v>
      </c>
      <c r="H48" s="472">
        <f>'PART I'!H149</f>
        <v>0</v>
      </c>
      <c r="I48" s="473" t="str">
        <f>'PART I'!J149</f>
        <v>NA</v>
      </c>
      <c r="J48" s="54"/>
      <c r="K48" s="467"/>
      <c r="L48" s="54"/>
    </row>
    <row r="49" spans="10:12" x14ac:dyDescent="0.2">
      <c r="J49" s="54"/>
      <c r="K49" s="54"/>
      <c r="L49" s="54"/>
    </row>
    <row r="50" spans="10:12" x14ac:dyDescent="0.2">
      <c r="J50" s="54"/>
      <c r="K50" s="54"/>
      <c r="L50" s="54"/>
    </row>
  </sheetData>
  <sheetProtection sheet="1" objects="1" scenarios="1" formatColumns="0" formatRows="0"/>
  <mergeCells count="14">
    <mergeCell ref="B48:E48"/>
    <mergeCell ref="B42:E42"/>
    <mergeCell ref="B43:E43"/>
    <mergeCell ref="B44:E44"/>
    <mergeCell ref="B45:E45"/>
    <mergeCell ref="B46:E46"/>
    <mergeCell ref="B47:E47"/>
    <mergeCell ref="H23:I23"/>
    <mergeCell ref="A24:A37"/>
    <mergeCell ref="C8:K8"/>
    <mergeCell ref="C10:K10"/>
    <mergeCell ref="C12:K12"/>
    <mergeCell ref="D16:I16"/>
    <mergeCell ref="D22:I22"/>
  </mergeCells>
  <pageMargins left="0.7" right="0.7" top="0.75" bottom="0.75" header="0.3" footer="0.3"/>
  <pageSetup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J40"/>
  <sheetViews>
    <sheetView showGridLines="0" topLeftCell="A9" workbookViewId="0">
      <selection activeCell="M33" sqref="M20:M33"/>
    </sheetView>
  </sheetViews>
  <sheetFormatPr baseColWidth="10" defaultColWidth="8.83203125" defaultRowHeight="15" x14ac:dyDescent="0.2"/>
  <cols>
    <col min="1" max="16384" width="8.83203125" style="16"/>
  </cols>
  <sheetData>
    <row r="1" spans="1:10" ht="16" thickBot="1" x14ac:dyDescent="0.25"/>
    <row r="2" spans="1:10" ht="17" thickBot="1" x14ac:dyDescent="0.25">
      <c r="B2" s="30" t="s">
        <v>136</v>
      </c>
    </row>
    <row r="5" spans="1:10" ht="33" customHeight="1" x14ac:dyDescent="0.2">
      <c r="A5" s="186">
        <v>1</v>
      </c>
      <c r="B5" s="840" t="s">
        <v>245</v>
      </c>
      <c r="C5" s="840"/>
      <c r="D5" s="840"/>
      <c r="E5" s="840"/>
      <c r="F5" s="840"/>
      <c r="G5" s="840"/>
      <c r="H5" s="840"/>
      <c r="I5" s="840"/>
      <c r="J5" s="840"/>
    </row>
    <row r="6" spans="1:10" ht="16" x14ac:dyDescent="0.2">
      <c r="A6" s="187"/>
      <c r="B6" s="186"/>
      <c r="C6" s="186"/>
      <c r="D6" s="186"/>
      <c r="E6" s="186"/>
      <c r="F6" s="186"/>
      <c r="G6" s="186"/>
      <c r="H6" s="186"/>
      <c r="I6" s="186"/>
      <c r="J6" s="186"/>
    </row>
    <row r="7" spans="1:10" ht="16" x14ac:dyDescent="0.2">
      <c r="A7" s="187">
        <v>2</v>
      </c>
      <c r="B7" s="841" t="s">
        <v>46</v>
      </c>
      <c r="C7" s="841"/>
      <c r="D7" s="841"/>
      <c r="E7" s="841"/>
      <c r="F7" s="841"/>
      <c r="G7" s="841"/>
      <c r="H7" s="841"/>
      <c r="I7" s="841"/>
      <c r="J7" s="841"/>
    </row>
    <row r="8" spans="1:10" ht="16" x14ac:dyDescent="0.2">
      <c r="A8" s="187"/>
      <c r="B8" s="186"/>
      <c r="C8" s="186"/>
      <c r="D8" s="186"/>
      <c r="E8" s="186"/>
      <c r="F8" s="186"/>
      <c r="G8" s="186"/>
      <c r="H8" s="186"/>
      <c r="I8" s="186"/>
      <c r="J8" s="186"/>
    </row>
    <row r="9" spans="1:10" ht="51" customHeight="1" x14ac:dyDescent="0.2">
      <c r="A9" s="187">
        <v>3</v>
      </c>
      <c r="B9" s="842" t="s">
        <v>138</v>
      </c>
      <c r="C9" s="842"/>
      <c r="D9" s="842"/>
      <c r="E9" s="842"/>
      <c r="F9" s="842"/>
      <c r="G9" s="842"/>
      <c r="H9" s="842"/>
      <c r="I9" s="842"/>
      <c r="J9" s="842"/>
    </row>
    <row r="10" spans="1:10" ht="15" customHeight="1" x14ac:dyDescent="0.25">
      <c r="G10" s="477" t="s">
        <v>384</v>
      </c>
      <c r="H10" s="477"/>
      <c r="I10" s="477"/>
      <c r="J10" s="477"/>
    </row>
    <row r="11" spans="1:10" x14ac:dyDescent="0.2">
      <c r="A11" s="60"/>
      <c r="B11" s="60"/>
      <c r="C11" s="60"/>
      <c r="D11" s="60"/>
      <c r="E11" s="60"/>
      <c r="F11" s="60"/>
      <c r="G11" s="60"/>
      <c r="H11" s="60"/>
      <c r="I11" s="60"/>
      <c r="J11" s="60"/>
    </row>
    <row r="12" spans="1:10" x14ac:dyDescent="0.2">
      <c r="A12" s="60"/>
      <c r="B12" s="60"/>
      <c r="C12" s="60"/>
      <c r="D12" s="60"/>
      <c r="E12" s="861" t="s">
        <v>53</v>
      </c>
      <c r="F12" s="861"/>
      <c r="G12" s="861"/>
      <c r="H12" s="861"/>
      <c r="I12" s="60"/>
      <c r="J12" s="60"/>
    </row>
    <row r="13" spans="1:10" x14ac:dyDescent="0.2">
      <c r="A13" s="60"/>
      <c r="B13" s="60"/>
      <c r="C13" s="60"/>
      <c r="D13" s="618" t="s">
        <v>54</v>
      </c>
      <c r="E13" s="60"/>
      <c r="F13" s="60"/>
      <c r="G13" s="60"/>
      <c r="H13" s="60"/>
      <c r="I13" s="618" t="s">
        <v>55</v>
      </c>
      <c r="J13" s="60"/>
    </row>
    <row r="14" spans="1:10" x14ac:dyDescent="0.2">
      <c r="A14" s="60"/>
      <c r="B14" s="60"/>
      <c r="C14" s="60"/>
      <c r="D14" s="214">
        <v>4</v>
      </c>
      <c r="E14" s="60"/>
      <c r="F14" s="60"/>
      <c r="G14" s="60"/>
      <c r="H14" s="60"/>
      <c r="I14" s="214">
        <v>1</v>
      </c>
      <c r="J14" s="60"/>
    </row>
    <row r="15" spans="1:10" x14ac:dyDescent="0.2">
      <c r="A15" s="60"/>
      <c r="B15" s="60"/>
      <c r="C15" s="60"/>
      <c r="D15" s="60"/>
      <c r="E15" s="60"/>
      <c r="F15" s="60"/>
      <c r="G15" s="60"/>
      <c r="H15" s="60"/>
      <c r="I15" s="60"/>
      <c r="J15" s="60"/>
    </row>
    <row r="16" spans="1:10" x14ac:dyDescent="0.2">
      <c r="A16" s="60"/>
      <c r="B16" s="618" t="s">
        <v>56</v>
      </c>
      <c r="C16" s="60"/>
      <c r="D16" s="60"/>
      <c r="E16" s="60"/>
      <c r="F16" s="60"/>
      <c r="G16" s="60"/>
      <c r="H16" s="60"/>
      <c r="I16" s="60"/>
      <c r="J16" s="60"/>
    </row>
    <row r="17" spans="1:10" x14ac:dyDescent="0.2">
      <c r="A17" s="60"/>
      <c r="B17" s="214">
        <v>4</v>
      </c>
      <c r="C17" s="60"/>
      <c r="D17" s="60"/>
      <c r="E17" s="60"/>
      <c r="F17" s="60"/>
      <c r="G17" s="60"/>
      <c r="H17" s="60"/>
      <c r="I17" s="60"/>
      <c r="J17" s="60"/>
    </row>
    <row r="18" spans="1:10" x14ac:dyDescent="0.2">
      <c r="A18" s="862" t="s">
        <v>58</v>
      </c>
      <c r="B18" s="60"/>
      <c r="C18" s="60"/>
      <c r="D18" s="60"/>
      <c r="E18" s="60"/>
      <c r="F18" s="60"/>
      <c r="G18" s="60"/>
      <c r="H18" s="60"/>
      <c r="I18" s="60"/>
      <c r="J18" s="60"/>
    </row>
    <row r="19" spans="1:10" x14ac:dyDescent="0.2">
      <c r="A19" s="862"/>
      <c r="B19" s="60"/>
      <c r="C19" s="60"/>
      <c r="D19" s="60"/>
      <c r="E19" s="60"/>
      <c r="F19" s="60"/>
      <c r="G19" s="60"/>
      <c r="H19" s="60"/>
      <c r="I19" s="60"/>
      <c r="J19" s="60"/>
    </row>
    <row r="20" spans="1:10" x14ac:dyDescent="0.2">
      <c r="A20" s="862"/>
      <c r="B20" s="60"/>
      <c r="C20" s="60"/>
      <c r="D20" s="60"/>
      <c r="E20" s="60"/>
      <c r="F20" s="60"/>
      <c r="G20" s="60"/>
      <c r="H20" s="60"/>
      <c r="I20" s="60"/>
      <c r="J20" s="60"/>
    </row>
    <row r="21" spans="1:10" x14ac:dyDescent="0.2">
      <c r="A21" s="862"/>
      <c r="B21" s="60"/>
      <c r="C21" s="60"/>
      <c r="D21" s="60"/>
      <c r="E21" s="60"/>
      <c r="F21" s="60"/>
      <c r="G21" s="60"/>
      <c r="H21" s="60"/>
      <c r="I21" s="60"/>
      <c r="J21" s="60"/>
    </row>
    <row r="22" spans="1:10" x14ac:dyDescent="0.2">
      <c r="A22" s="862"/>
      <c r="B22" s="60"/>
      <c r="C22" s="60"/>
      <c r="D22" s="60"/>
      <c r="E22" s="60"/>
      <c r="F22" s="60"/>
      <c r="G22" s="60"/>
      <c r="H22" s="60"/>
      <c r="I22" s="60"/>
      <c r="J22" s="60"/>
    </row>
    <row r="23" spans="1:10" x14ac:dyDescent="0.2">
      <c r="A23" s="862"/>
      <c r="B23" s="60"/>
      <c r="C23" s="60"/>
      <c r="D23" s="60"/>
      <c r="E23" s="60"/>
      <c r="F23" s="60"/>
      <c r="G23" s="60"/>
      <c r="H23" s="60"/>
      <c r="I23" s="60"/>
      <c r="J23" s="60"/>
    </row>
    <row r="24" spans="1:10" x14ac:dyDescent="0.2">
      <c r="A24" s="862"/>
      <c r="B24" s="60"/>
      <c r="C24" s="60"/>
      <c r="D24" s="60"/>
      <c r="E24" s="60"/>
      <c r="F24" s="60"/>
      <c r="G24" s="60"/>
      <c r="H24" s="60"/>
      <c r="I24" s="60"/>
      <c r="J24" s="60"/>
    </row>
    <row r="25" spans="1:10" x14ac:dyDescent="0.2">
      <c r="A25" s="862"/>
      <c r="B25" s="60"/>
      <c r="C25" s="60"/>
      <c r="D25" s="60"/>
      <c r="E25" s="60"/>
      <c r="F25" s="60"/>
      <c r="G25" s="60"/>
      <c r="H25" s="60"/>
      <c r="I25" s="60"/>
      <c r="J25" s="60"/>
    </row>
    <row r="26" spans="1:10" x14ac:dyDescent="0.2">
      <c r="A26" s="862"/>
      <c r="B26" s="60"/>
      <c r="C26" s="60"/>
      <c r="D26" s="60"/>
      <c r="E26" s="60"/>
      <c r="F26" s="60"/>
      <c r="G26" s="60"/>
      <c r="H26" s="60"/>
      <c r="I26" s="60"/>
      <c r="J26" s="60"/>
    </row>
    <row r="27" spans="1:10" x14ac:dyDescent="0.2">
      <c r="A27" s="60"/>
      <c r="B27" s="618" t="s">
        <v>57</v>
      </c>
      <c r="C27" s="60"/>
      <c r="D27" s="60"/>
      <c r="E27" s="60"/>
      <c r="F27" s="60"/>
      <c r="G27" s="60"/>
      <c r="H27" s="60"/>
      <c r="I27" s="60"/>
      <c r="J27" s="60"/>
    </row>
    <row r="28" spans="1:10" x14ac:dyDescent="0.2">
      <c r="A28" s="60"/>
      <c r="B28" s="214">
        <v>1</v>
      </c>
      <c r="C28" s="60"/>
      <c r="D28" s="60"/>
      <c r="E28" s="60"/>
      <c r="F28" s="60"/>
      <c r="G28" s="60"/>
      <c r="H28" s="60"/>
      <c r="I28" s="60"/>
      <c r="J28" s="60"/>
    </row>
    <row r="29" spans="1:10" x14ac:dyDescent="0.2">
      <c r="A29" s="60"/>
      <c r="B29" s="60"/>
      <c r="C29" s="60"/>
      <c r="D29" s="60"/>
      <c r="E29" s="60"/>
      <c r="F29" s="60"/>
      <c r="G29" s="60"/>
      <c r="H29" s="60"/>
      <c r="I29" s="60"/>
      <c r="J29" s="60"/>
    </row>
    <row r="30" spans="1:10" x14ac:dyDescent="0.2">
      <c r="A30" s="60"/>
      <c r="B30" s="60"/>
      <c r="C30" s="60"/>
      <c r="D30" s="60"/>
      <c r="E30" s="60"/>
      <c r="F30" s="60"/>
      <c r="G30" s="60"/>
      <c r="H30" s="60"/>
      <c r="I30" s="60"/>
      <c r="J30" s="60"/>
    </row>
    <row r="31" spans="1:10" x14ac:dyDescent="0.2">
      <c r="A31" s="60"/>
      <c r="B31" s="60"/>
      <c r="C31" s="60"/>
      <c r="D31" s="60"/>
      <c r="E31" s="60"/>
      <c r="F31" s="60"/>
      <c r="G31" s="60"/>
      <c r="H31" s="60"/>
      <c r="I31" s="60"/>
      <c r="J31" s="60"/>
    </row>
    <row r="32" spans="1:10" ht="16" thickBot="1" x14ac:dyDescent="0.25">
      <c r="A32" s="60"/>
      <c r="B32" s="60"/>
      <c r="C32" s="60"/>
      <c r="D32" s="60"/>
      <c r="E32" s="60"/>
      <c r="F32" s="60"/>
      <c r="G32" s="60"/>
      <c r="H32" s="60"/>
      <c r="I32" s="60"/>
      <c r="J32" s="60"/>
    </row>
    <row r="33" spans="1:10" ht="61" thickBot="1" x14ac:dyDescent="0.25">
      <c r="A33" s="60"/>
      <c r="B33" s="958" t="s">
        <v>354</v>
      </c>
      <c r="C33" s="959"/>
      <c r="D33" s="959"/>
      <c r="E33" s="960"/>
      <c r="F33" s="961" t="s">
        <v>362</v>
      </c>
      <c r="G33" s="962" t="s">
        <v>51</v>
      </c>
      <c r="H33" s="963" t="s">
        <v>52</v>
      </c>
      <c r="I33" s="964"/>
      <c r="J33" s="60"/>
    </row>
    <row r="34" spans="1:10" x14ac:dyDescent="0.2">
      <c r="A34" s="60"/>
      <c r="B34" s="965"/>
      <c r="C34" s="966"/>
      <c r="D34" s="966"/>
      <c r="E34" s="966"/>
      <c r="F34" s="967"/>
      <c r="G34" s="967"/>
      <c r="H34" s="968"/>
      <c r="I34" s="967"/>
      <c r="J34" s="60"/>
    </row>
    <row r="35" spans="1:10" x14ac:dyDescent="0.2">
      <c r="A35" s="60"/>
      <c r="B35" s="969">
        <f>'PART I'!B172</f>
        <v>0</v>
      </c>
      <c r="C35" s="970"/>
      <c r="D35" s="970"/>
      <c r="E35" s="970"/>
      <c r="F35" s="971">
        <f>'PART I'!D172</f>
        <v>0</v>
      </c>
      <c r="G35" s="972">
        <f>'PART I'!F172</f>
        <v>0</v>
      </c>
      <c r="H35" s="973">
        <f>'PART I'!H172</f>
        <v>0</v>
      </c>
      <c r="I35" s="974"/>
      <c r="J35" s="60"/>
    </row>
    <row r="36" spans="1:10" x14ac:dyDescent="0.2">
      <c r="A36" s="60"/>
      <c r="B36" s="975">
        <f>'PART I'!B173</f>
        <v>0</v>
      </c>
      <c r="C36" s="976"/>
      <c r="D36" s="976"/>
      <c r="E36" s="976"/>
      <c r="F36" s="977">
        <f>'PART I'!D173</f>
        <v>0</v>
      </c>
      <c r="G36" s="978">
        <f>'PART I'!F173</f>
        <v>0</v>
      </c>
      <c r="H36" s="979">
        <f>'PART I'!H173</f>
        <v>0</v>
      </c>
      <c r="I36" s="974"/>
      <c r="J36" s="60"/>
    </row>
    <row r="37" spans="1:10" x14ac:dyDescent="0.2">
      <c r="A37" s="60"/>
      <c r="B37" s="980">
        <f>'PART I'!B174</f>
        <v>0</v>
      </c>
      <c r="C37" s="981"/>
      <c r="D37" s="981"/>
      <c r="E37" s="981"/>
      <c r="F37" s="982">
        <f>'PART I'!D174</f>
        <v>0</v>
      </c>
      <c r="G37" s="983">
        <f>'PART I'!F174</f>
        <v>0</v>
      </c>
      <c r="H37" s="984">
        <f>'PART I'!H174</f>
        <v>0</v>
      </c>
      <c r="I37" s="974"/>
      <c r="J37" s="60"/>
    </row>
    <row r="38" spans="1:10" x14ac:dyDescent="0.2">
      <c r="A38" s="60"/>
      <c r="B38" s="975">
        <f>'PART I'!B175</f>
        <v>0</v>
      </c>
      <c r="C38" s="976"/>
      <c r="D38" s="976"/>
      <c r="E38" s="976"/>
      <c r="F38" s="977">
        <f>'PART I'!D175</f>
        <v>0</v>
      </c>
      <c r="G38" s="978">
        <f>'PART I'!F175</f>
        <v>0</v>
      </c>
      <c r="H38" s="979">
        <f>'PART I'!H175</f>
        <v>0</v>
      </c>
      <c r="I38" s="974"/>
      <c r="J38" s="60"/>
    </row>
    <row r="39" spans="1:10" ht="16" thickBot="1" x14ac:dyDescent="0.25">
      <c r="A39" s="60"/>
      <c r="B39" s="985">
        <f>'PART I'!B176</f>
        <v>0</v>
      </c>
      <c r="C39" s="986"/>
      <c r="D39" s="986"/>
      <c r="E39" s="986"/>
      <c r="F39" s="987">
        <f>'PART I'!D176</f>
        <v>0</v>
      </c>
      <c r="G39" s="988">
        <f>'PART I'!F176</f>
        <v>0</v>
      </c>
      <c r="H39" s="989">
        <f>'PART I'!H176</f>
        <v>0</v>
      </c>
      <c r="I39" s="974"/>
      <c r="J39" s="60"/>
    </row>
    <row r="40" spans="1:10" x14ac:dyDescent="0.2">
      <c r="A40" s="60"/>
      <c r="B40" s="60"/>
      <c r="C40" s="60"/>
      <c r="D40" s="60"/>
      <c r="E40" s="60"/>
      <c r="F40" s="60"/>
      <c r="G40" s="60"/>
      <c r="H40" s="60"/>
      <c r="I40" s="60"/>
      <c r="J40" s="60"/>
    </row>
  </sheetData>
  <sheetProtection sheet="1" objects="1" scenarios="1" formatColumns="0" formatRows="0"/>
  <mergeCells count="12">
    <mergeCell ref="B38:E38"/>
    <mergeCell ref="B39:E39"/>
    <mergeCell ref="B33:E33"/>
    <mergeCell ref="B34:E34"/>
    <mergeCell ref="B35:E35"/>
    <mergeCell ref="B36:E36"/>
    <mergeCell ref="B37:E37"/>
    <mergeCell ref="B5:J5"/>
    <mergeCell ref="B7:J7"/>
    <mergeCell ref="B9:J9"/>
    <mergeCell ref="E12:H12"/>
    <mergeCell ref="A18:A26"/>
  </mergeCells>
  <pageMargins left="0.7" right="0.7" top="0.75" bottom="0.75" header="0.3" footer="0.3"/>
  <pageSetup orientation="portrait" horizontalDpi="0" verticalDpi="0"/>
  <ignoredErrors>
    <ignoredError sqref="B35:H39" unlockedFormula="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O46"/>
  <sheetViews>
    <sheetView showGridLines="0" workbookViewId="0">
      <selection activeCell="B2" sqref="B2"/>
    </sheetView>
  </sheetViews>
  <sheetFormatPr baseColWidth="10" defaultColWidth="8.83203125" defaultRowHeight="15" x14ac:dyDescent="0.2"/>
  <cols>
    <col min="1" max="4" width="8.83203125" style="16"/>
    <col min="5" max="5" width="11.1640625" style="16" customWidth="1"/>
    <col min="6" max="11" width="8.83203125" style="16"/>
    <col min="12" max="12" width="11.6640625" style="16" customWidth="1"/>
    <col min="13" max="13" width="12.83203125" style="16" customWidth="1"/>
    <col min="14" max="14" width="12.1640625" style="16" customWidth="1"/>
    <col min="15" max="15" width="14.83203125" style="16" customWidth="1"/>
    <col min="16" max="16384" width="8.83203125" style="16"/>
  </cols>
  <sheetData>
    <row r="1" spans="1:15" ht="16" thickBot="1" x14ac:dyDescent="0.25"/>
    <row r="2" spans="1:15" ht="17" thickBot="1" x14ac:dyDescent="0.25">
      <c r="B2" s="30" t="s">
        <v>90</v>
      </c>
    </row>
    <row r="5" spans="1:15" ht="16" x14ac:dyDescent="0.2">
      <c r="A5" s="186">
        <v>1</v>
      </c>
      <c r="B5" s="840" t="s">
        <v>245</v>
      </c>
      <c r="C5" s="840"/>
      <c r="D5" s="840"/>
      <c r="E5" s="840"/>
      <c r="F5" s="840"/>
      <c r="G5" s="840"/>
      <c r="H5" s="840"/>
      <c r="I5" s="840"/>
      <c r="J5" s="840"/>
    </row>
    <row r="6" spans="1:15" ht="16" x14ac:dyDescent="0.2">
      <c r="A6" s="187"/>
      <c r="B6" s="186"/>
      <c r="C6" s="186"/>
      <c r="D6" s="186"/>
      <c r="E6" s="186"/>
      <c r="F6" s="186"/>
      <c r="G6" s="186"/>
      <c r="H6" s="186"/>
      <c r="I6" s="186"/>
      <c r="J6" s="186"/>
    </row>
    <row r="7" spans="1:15" ht="36" customHeight="1" x14ac:dyDescent="0.2">
      <c r="A7" s="187">
        <v>2</v>
      </c>
      <c r="B7" s="840" t="s">
        <v>97</v>
      </c>
      <c r="C7" s="840"/>
      <c r="D7" s="840"/>
      <c r="E7" s="840"/>
      <c r="F7" s="840"/>
      <c r="G7" s="840"/>
      <c r="H7" s="840"/>
      <c r="I7" s="840"/>
      <c r="J7" s="840"/>
    </row>
    <row r="8" spans="1:15" ht="16" x14ac:dyDescent="0.2">
      <c r="A8" s="187"/>
      <c r="B8" s="186"/>
      <c r="C8" s="186"/>
      <c r="D8" s="186"/>
      <c r="E8" s="186"/>
      <c r="F8" s="186"/>
      <c r="G8" s="186"/>
      <c r="H8" s="186"/>
      <c r="I8" s="186"/>
      <c r="J8" s="186"/>
    </row>
    <row r="9" spans="1:15" ht="35.25" customHeight="1" x14ac:dyDescent="0.2">
      <c r="A9" s="187">
        <v>3</v>
      </c>
      <c r="B9" s="842" t="s">
        <v>139</v>
      </c>
      <c r="C9" s="842"/>
      <c r="D9" s="842"/>
      <c r="E9" s="842"/>
      <c r="F9" s="842"/>
      <c r="G9" s="842"/>
      <c r="H9" s="842"/>
      <c r="I9" s="842"/>
      <c r="J9" s="842"/>
    </row>
    <row r="10" spans="1:15" x14ac:dyDescent="0.2">
      <c r="A10" s="60"/>
      <c r="B10" s="60"/>
      <c r="C10" s="60"/>
      <c r="D10" s="60"/>
      <c r="E10" s="60"/>
      <c r="F10" s="60"/>
      <c r="G10" s="60"/>
      <c r="H10" s="60"/>
      <c r="I10" s="60"/>
      <c r="J10" s="60"/>
      <c r="K10" s="60"/>
      <c r="L10" s="60"/>
    </row>
    <row r="11" spans="1:15" x14ac:dyDescent="0.2">
      <c r="A11" s="60"/>
      <c r="B11" s="60"/>
      <c r="C11" s="60"/>
      <c r="D11" s="60"/>
      <c r="E11" s="60"/>
      <c r="F11" s="60"/>
      <c r="G11" s="60"/>
      <c r="H11" s="60"/>
      <c r="I11" s="60"/>
      <c r="J11" s="60"/>
      <c r="K11" s="60"/>
      <c r="L11" s="60"/>
    </row>
    <row r="12" spans="1:15" x14ac:dyDescent="0.2">
      <c r="A12" s="60"/>
      <c r="B12" s="60"/>
      <c r="C12" s="60"/>
      <c r="D12" s="60"/>
      <c r="E12" s="60"/>
      <c r="F12" s="60"/>
      <c r="G12" s="60"/>
      <c r="H12" s="60"/>
      <c r="I12" s="60"/>
      <c r="J12" s="60"/>
      <c r="K12" s="60"/>
      <c r="L12" s="60"/>
    </row>
    <row r="13" spans="1:15" x14ac:dyDescent="0.2">
      <c r="A13" s="60"/>
      <c r="B13" s="60"/>
      <c r="C13" s="60"/>
      <c r="D13" s="60"/>
      <c r="E13" s="60"/>
      <c r="F13" s="60"/>
      <c r="G13" s="60"/>
      <c r="H13" s="60"/>
      <c r="I13" s="60"/>
      <c r="J13" s="60"/>
      <c r="K13" s="60"/>
      <c r="L13" s="60"/>
    </row>
    <row r="14" spans="1:15" ht="16" thickBot="1" x14ac:dyDescent="0.25">
      <c r="A14" s="60"/>
      <c r="B14" s="60"/>
      <c r="C14" s="60"/>
      <c r="D14" s="60"/>
      <c r="E14" s="60"/>
      <c r="F14" s="60"/>
      <c r="G14" s="60"/>
      <c r="H14" s="60"/>
      <c r="I14" s="60"/>
      <c r="J14" s="60"/>
      <c r="K14" s="60"/>
      <c r="L14" s="60"/>
    </row>
    <row r="15" spans="1:15" x14ac:dyDescent="0.2">
      <c r="A15" s="60"/>
      <c r="B15" s="60"/>
      <c r="C15" s="60"/>
      <c r="D15" s="60"/>
      <c r="E15" s="60"/>
      <c r="F15" s="60"/>
      <c r="G15" s="60"/>
      <c r="H15" s="60"/>
      <c r="I15" s="60"/>
      <c r="J15" s="60"/>
      <c r="K15" s="60"/>
      <c r="L15" s="526"/>
      <c r="M15" s="527">
        <f>'PART I'!B197</f>
        <v>0</v>
      </c>
      <c r="N15" s="527">
        <f>'PART I'!B233</f>
        <v>0</v>
      </c>
      <c r="O15" s="528">
        <f>'PART I'!B243</f>
        <v>0</v>
      </c>
    </row>
    <row r="16" spans="1:15" x14ac:dyDescent="0.2">
      <c r="A16" s="60"/>
      <c r="B16" s="60"/>
      <c r="C16" s="60"/>
      <c r="D16" s="60"/>
      <c r="E16" s="60"/>
      <c r="F16" s="60"/>
      <c r="G16" s="60"/>
      <c r="H16" s="60"/>
      <c r="I16" s="60"/>
      <c r="J16" s="60"/>
      <c r="K16" s="60"/>
      <c r="L16" s="529" t="s">
        <v>366</v>
      </c>
      <c r="M16" s="531">
        <f>'PART I'!D230</f>
        <v>0</v>
      </c>
      <c r="N16" s="531">
        <f>'PART I'!D240</f>
        <v>0</v>
      </c>
      <c r="O16" s="532">
        <f>'PART I'!D250</f>
        <v>0</v>
      </c>
    </row>
    <row r="17" spans="1:15" ht="16" thickBot="1" x14ac:dyDescent="0.25">
      <c r="A17" s="60"/>
      <c r="B17" s="60"/>
      <c r="C17" s="60"/>
      <c r="D17" s="60"/>
      <c r="E17" s="60"/>
      <c r="F17" s="60"/>
      <c r="G17" s="60"/>
      <c r="H17" s="60"/>
      <c r="I17" s="60"/>
      <c r="J17" s="60"/>
      <c r="K17" s="60"/>
      <c r="L17" s="530" t="s">
        <v>367</v>
      </c>
      <c r="M17" s="533">
        <f>'PART I'!D231</f>
        <v>0</v>
      </c>
      <c r="N17" s="533">
        <f>'PART I'!D241</f>
        <v>0</v>
      </c>
      <c r="O17" s="534">
        <f>'PART I'!D251</f>
        <v>0</v>
      </c>
    </row>
    <row r="18" spans="1:15" x14ac:dyDescent="0.2">
      <c r="A18" s="60"/>
      <c r="B18" s="60"/>
      <c r="C18" s="60"/>
      <c r="D18" s="60"/>
      <c r="E18" s="60"/>
      <c r="F18" s="60"/>
      <c r="G18" s="60"/>
      <c r="H18" s="60"/>
      <c r="I18" s="60"/>
      <c r="J18" s="60"/>
      <c r="K18" s="60"/>
      <c r="L18" s="60"/>
    </row>
    <row r="19" spans="1:15" x14ac:dyDescent="0.2">
      <c r="A19" s="60"/>
      <c r="B19" s="60"/>
      <c r="C19" s="60"/>
      <c r="D19" s="60"/>
      <c r="E19" s="60"/>
      <c r="F19" s="60"/>
      <c r="G19" s="60"/>
      <c r="H19" s="60"/>
      <c r="I19" s="60"/>
      <c r="J19" s="60"/>
      <c r="K19" s="60"/>
      <c r="L19" s="60"/>
    </row>
    <row r="20" spans="1:15" x14ac:dyDescent="0.2">
      <c r="A20" s="60"/>
      <c r="B20" s="60"/>
      <c r="C20" s="60"/>
      <c r="D20" s="60"/>
      <c r="E20" s="60"/>
      <c r="F20" s="60"/>
      <c r="G20" s="60"/>
      <c r="H20" s="60"/>
      <c r="I20" s="60"/>
      <c r="J20" s="60"/>
      <c r="K20" s="60"/>
      <c r="L20" s="60"/>
    </row>
    <row r="21" spans="1:15" x14ac:dyDescent="0.2">
      <c r="A21" s="60"/>
      <c r="B21" s="60"/>
      <c r="C21" s="60"/>
      <c r="D21" s="60"/>
      <c r="E21" s="60"/>
      <c r="F21" s="60"/>
      <c r="G21" s="60"/>
      <c r="H21" s="60"/>
      <c r="I21" s="60"/>
      <c r="J21" s="60"/>
      <c r="K21" s="60"/>
      <c r="L21" s="60"/>
    </row>
    <row r="22" spans="1:15" x14ac:dyDescent="0.2">
      <c r="A22" s="60"/>
      <c r="B22" s="60"/>
      <c r="C22" s="60"/>
      <c r="D22" s="60"/>
      <c r="E22" s="60"/>
      <c r="F22" s="60"/>
      <c r="G22" s="60"/>
      <c r="H22" s="60"/>
      <c r="I22" s="60"/>
      <c r="J22" s="60"/>
      <c r="K22" s="60"/>
      <c r="L22" s="60"/>
    </row>
    <row r="23" spans="1:15" x14ac:dyDescent="0.2">
      <c r="A23" s="60"/>
      <c r="B23" s="60"/>
      <c r="C23" s="60"/>
      <c r="D23" s="60"/>
      <c r="E23" s="60"/>
      <c r="F23" s="60"/>
      <c r="G23" s="60"/>
      <c r="H23" s="60"/>
      <c r="I23" s="60"/>
      <c r="J23" s="60"/>
      <c r="K23" s="60"/>
      <c r="L23" s="60"/>
    </row>
    <row r="24" spans="1:15" x14ac:dyDescent="0.2">
      <c r="A24" s="60"/>
      <c r="B24" s="60"/>
      <c r="C24" s="60"/>
      <c r="D24" s="60"/>
      <c r="E24" s="60"/>
      <c r="F24" s="60"/>
      <c r="G24" s="60"/>
      <c r="H24" s="60"/>
      <c r="I24" s="60"/>
      <c r="J24" s="60"/>
      <c r="K24" s="60"/>
      <c r="L24" s="60"/>
    </row>
    <row r="25" spans="1:15" x14ac:dyDescent="0.2">
      <c r="A25" s="60"/>
      <c r="B25" s="60"/>
      <c r="C25" s="60"/>
      <c r="D25" s="60"/>
      <c r="E25" s="60"/>
      <c r="F25" s="60"/>
      <c r="G25" s="60"/>
      <c r="H25" s="60"/>
      <c r="I25" s="60"/>
      <c r="J25" s="60"/>
      <c r="K25" s="60"/>
      <c r="L25" s="60"/>
    </row>
    <row r="26" spans="1:15" x14ac:dyDescent="0.2">
      <c r="A26" s="60"/>
      <c r="B26" s="60"/>
      <c r="C26" s="60"/>
      <c r="D26" s="60"/>
      <c r="E26" s="60"/>
      <c r="F26" s="60"/>
      <c r="G26" s="60"/>
      <c r="H26" s="60"/>
      <c r="I26" s="60"/>
      <c r="J26" s="60"/>
      <c r="K26" s="60"/>
      <c r="L26" s="60"/>
    </row>
    <row r="27" spans="1:15" x14ac:dyDescent="0.2">
      <c r="A27" s="60"/>
      <c r="B27" s="60"/>
      <c r="C27" s="60"/>
      <c r="D27" s="60"/>
      <c r="E27" s="60"/>
      <c r="F27" s="60"/>
      <c r="G27" s="60"/>
      <c r="H27" s="60"/>
      <c r="I27" s="60"/>
      <c r="J27" s="60"/>
      <c r="K27" s="60"/>
      <c r="L27" s="60"/>
    </row>
    <row r="28" spans="1:15" ht="16" thickBot="1" x14ac:dyDescent="0.25">
      <c r="A28" s="60"/>
      <c r="B28" s="60"/>
      <c r="C28" s="60"/>
      <c r="D28" s="60"/>
      <c r="E28" s="60"/>
      <c r="F28" s="60"/>
      <c r="G28" s="60"/>
      <c r="H28" s="60"/>
      <c r="I28" s="60"/>
      <c r="J28" s="60"/>
      <c r="K28" s="60"/>
      <c r="L28" s="60"/>
    </row>
    <row r="29" spans="1:15" x14ac:dyDescent="0.2">
      <c r="A29" s="60"/>
      <c r="B29" s="191" t="s">
        <v>91</v>
      </c>
      <c r="C29" s="192"/>
      <c r="D29" s="192"/>
      <c r="E29" s="192"/>
      <c r="F29" s="192"/>
      <c r="G29" s="193" t="s">
        <v>92</v>
      </c>
      <c r="H29" s="194"/>
      <c r="I29" s="192"/>
      <c r="J29" s="192"/>
      <c r="K29" s="195"/>
      <c r="L29" s="60"/>
    </row>
    <row r="30" spans="1:15" x14ac:dyDescent="0.2">
      <c r="A30" s="60"/>
      <c r="B30" s="196" t="s">
        <v>65</v>
      </c>
      <c r="C30" s="197"/>
      <c r="D30" s="197"/>
      <c r="E30" s="197"/>
      <c r="F30" s="198"/>
      <c r="G30" s="196" t="s">
        <v>74</v>
      </c>
      <c r="H30" s="197"/>
      <c r="I30" s="197"/>
      <c r="J30" s="197"/>
      <c r="K30" s="199"/>
      <c r="L30" s="60"/>
    </row>
    <row r="31" spans="1:15" x14ac:dyDescent="0.2">
      <c r="A31" s="60"/>
      <c r="B31" s="863" t="str">
        <f>'PART I'!B201</f>
        <v>Current Ratio</v>
      </c>
      <c r="C31" s="864"/>
      <c r="D31" s="864"/>
      <c r="E31" s="864"/>
      <c r="F31" s="200">
        <f>'PART I'!D201</f>
        <v>0</v>
      </c>
      <c r="G31" s="863" t="str">
        <f>'PART I'!B224</f>
        <v>Rate of Inflation</v>
      </c>
      <c r="H31" s="864"/>
      <c r="I31" s="864"/>
      <c r="J31" s="864"/>
      <c r="K31" s="201">
        <f>'PART I'!D224</f>
        <v>0</v>
      </c>
      <c r="L31" s="60"/>
    </row>
    <row r="32" spans="1:15" x14ac:dyDescent="0.2">
      <c r="A32" s="60"/>
      <c r="B32" s="863" t="str">
        <f>'PART I'!B202</f>
        <v>Debt to Equity</v>
      </c>
      <c r="C32" s="864"/>
      <c r="D32" s="864"/>
      <c r="E32" s="864"/>
      <c r="F32" s="200">
        <f>'PART I'!D202</f>
        <v>0</v>
      </c>
      <c r="G32" s="863" t="str">
        <f>'PART I'!B225</f>
        <v>Technological Changes</v>
      </c>
      <c r="H32" s="864"/>
      <c r="I32" s="864"/>
      <c r="J32" s="864"/>
      <c r="K32" s="201">
        <f>'PART I'!D225</f>
        <v>0</v>
      </c>
      <c r="L32" s="60"/>
    </row>
    <row r="33" spans="1:14" x14ac:dyDescent="0.2">
      <c r="A33" s="60"/>
      <c r="B33" s="863" t="str">
        <f>'PART I'!B203</f>
        <v>Net Income</v>
      </c>
      <c r="C33" s="864"/>
      <c r="D33" s="864"/>
      <c r="E33" s="864"/>
      <c r="F33" s="200">
        <f>'PART I'!D203</f>
        <v>0</v>
      </c>
      <c r="G33" s="863" t="str">
        <f>'PART I'!B226</f>
        <v>Price Elasticity of Demand</v>
      </c>
      <c r="H33" s="864"/>
      <c r="I33" s="864"/>
      <c r="J33" s="864"/>
      <c r="K33" s="201">
        <f>'PART I'!D226</f>
        <v>0</v>
      </c>
      <c r="L33" s="60"/>
    </row>
    <row r="34" spans="1:14" x14ac:dyDescent="0.2">
      <c r="A34" s="60"/>
      <c r="B34" s="863" t="str">
        <f>'PART I'!B204</f>
        <v>Revenue</v>
      </c>
      <c r="C34" s="864"/>
      <c r="D34" s="864"/>
      <c r="E34" s="864"/>
      <c r="F34" s="200">
        <f>'PART I'!D204</f>
        <v>0</v>
      </c>
      <c r="G34" s="863" t="str">
        <f>'PART I'!B227</f>
        <v>Competitive Pressure</v>
      </c>
      <c r="H34" s="864"/>
      <c r="I34" s="864"/>
      <c r="J34" s="864"/>
      <c r="K34" s="201">
        <f>'PART I'!D227</f>
        <v>0</v>
      </c>
      <c r="L34" s="60"/>
    </row>
    <row r="35" spans="1:14" x14ac:dyDescent="0.2">
      <c r="A35" s="60"/>
      <c r="B35" s="863" t="str">
        <f>'PART I'!B205</f>
        <v>Inventory Turnover</v>
      </c>
      <c r="C35" s="864"/>
      <c r="D35" s="864"/>
      <c r="E35" s="864"/>
      <c r="F35" s="200">
        <f>'PART I'!D205</f>
        <v>0</v>
      </c>
      <c r="G35" s="863" t="str">
        <f>'PART I'!B228</f>
        <v>Barriers to Entry into Market</v>
      </c>
      <c r="H35" s="864"/>
      <c r="I35" s="864"/>
      <c r="J35" s="864"/>
      <c r="K35" s="201">
        <f>'PART I'!D228</f>
        <v>0</v>
      </c>
      <c r="L35" s="60"/>
    </row>
    <row r="36" spans="1:14" ht="20.25" customHeight="1" thickBot="1" x14ac:dyDescent="0.25">
      <c r="A36" s="60"/>
      <c r="B36" s="202" t="s">
        <v>95</v>
      </c>
      <c r="C36" s="203"/>
      <c r="D36" s="203"/>
      <c r="E36" s="203"/>
      <c r="F36" s="204">
        <f>SUM(F31:F35)/5</f>
        <v>0</v>
      </c>
      <c r="G36" s="202" t="s">
        <v>96</v>
      </c>
      <c r="H36" s="203"/>
      <c r="I36" s="203"/>
      <c r="J36" s="203"/>
      <c r="K36" s="205">
        <f>SUM(K31:K35)/5</f>
        <v>0</v>
      </c>
      <c r="L36" s="60"/>
    </row>
    <row r="37" spans="1:14" ht="16" thickBot="1" x14ac:dyDescent="0.25">
      <c r="A37" s="60"/>
      <c r="B37" s="60"/>
      <c r="C37" s="60"/>
      <c r="D37" s="60"/>
      <c r="E37" s="60"/>
      <c r="F37" s="206"/>
      <c r="G37" s="60"/>
      <c r="H37" s="60"/>
      <c r="I37" s="60"/>
      <c r="J37" s="60"/>
      <c r="K37" s="206"/>
      <c r="L37" s="207"/>
      <c r="M37" s="5"/>
      <c r="N37" s="92"/>
    </row>
    <row r="38" spans="1:14" x14ac:dyDescent="0.2">
      <c r="A38" s="60"/>
      <c r="B38" s="191" t="s">
        <v>91</v>
      </c>
      <c r="C38" s="192"/>
      <c r="D38" s="192"/>
      <c r="E38" s="192"/>
      <c r="F38" s="208"/>
      <c r="G38" s="191" t="s">
        <v>92</v>
      </c>
      <c r="H38" s="192"/>
      <c r="I38" s="192"/>
      <c r="J38" s="192"/>
      <c r="K38" s="209"/>
      <c r="L38" s="210"/>
      <c r="M38" s="5"/>
      <c r="N38" s="92"/>
    </row>
    <row r="39" spans="1:14" x14ac:dyDescent="0.2">
      <c r="A39" s="60"/>
      <c r="B39" s="196" t="s">
        <v>72</v>
      </c>
      <c r="C39" s="198"/>
      <c r="D39" s="198"/>
      <c r="E39" s="198"/>
      <c r="F39" s="200"/>
      <c r="G39" s="196" t="s">
        <v>66</v>
      </c>
      <c r="H39" s="197"/>
      <c r="I39" s="197"/>
      <c r="J39" s="197"/>
      <c r="K39" s="211"/>
      <c r="L39" s="60"/>
    </row>
    <row r="40" spans="1:14" x14ac:dyDescent="0.2">
      <c r="A40" s="60"/>
      <c r="B40" s="212" t="str">
        <f>'PART I'!B217</f>
        <v>Market Share</v>
      </c>
      <c r="C40" s="198"/>
      <c r="D40" s="198"/>
      <c r="E40" s="198"/>
      <c r="F40" s="200">
        <f>'PART I'!D217</f>
        <v>0</v>
      </c>
      <c r="G40" s="212" t="str">
        <f>'PART I'!B208</f>
        <v>Growth Potential</v>
      </c>
      <c r="H40" s="198"/>
      <c r="I40" s="198"/>
      <c r="J40" s="198"/>
      <c r="K40" s="201">
        <f>'PART I'!D208</f>
        <v>0</v>
      </c>
      <c r="L40" s="60"/>
    </row>
    <row r="41" spans="1:14" x14ac:dyDescent="0.2">
      <c r="A41" s="60"/>
      <c r="B41" s="212" t="str">
        <f>'PART I'!B218</f>
        <v>Product Quality</v>
      </c>
      <c r="C41" s="198"/>
      <c r="D41" s="198"/>
      <c r="E41" s="198"/>
      <c r="F41" s="200">
        <f>'PART I'!D218</f>
        <v>0</v>
      </c>
      <c r="G41" s="212" t="str">
        <f>'PART I'!B209</f>
        <v>Financial Stability</v>
      </c>
      <c r="H41" s="198"/>
      <c r="I41" s="198"/>
      <c r="J41" s="198"/>
      <c r="K41" s="201">
        <f>'PART I'!D209</f>
        <v>0</v>
      </c>
      <c r="L41" s="60"/>
    </row>
    <row r="42" spans="1:14" x14ac:dyDescent="0.2">
      <c r="A42" s="60"/>
      <c r="B42" s="212" t="str">
        <f>'PART I'!B219</f>
        <v>Customer Loyalty</v>
      </c>
      <c r="C42" s="198"/>
      <c r="D42" s="198"/>
      <c r="E42" s="198"/>
      <c r="F42" s="200">
        <f>'PART I'!D219</f>
        <v>0</v>
      </c>
      <c r="G42" s="212" t="str">
        <f>'PART I'!B210</f>
        <v>Ease of Entry into Market</v>
      </c>
      <c r="H42" s="198"/>
      <c r="I42" s="198"/>
      <c r="J42" s="198"/>
      <c r="K42" s="201">
        <f>'PART I'!D210</f>
        <v>0</v>
      </c>
      <c r="L42" s="60"/>
    </row>
    <row r="43" spans="1:14" x14ac:dyDescent="0.2">
      <c r="A43" s="60"/>
      <c r="B43" s="212" t="str">
        <f>'PART I'!B220</f>
        <v>Variety of Products Offered</v>
      </c>
      <c r="C43" s="198"/>
      <c r="D43" s="198"/>
      <c r="E43" s="198"/>
      <c r="F43" s="200">
        <f>'PART I'!D220</f>
        <v>0</v>
      </c>
      <c r="G43" s="212" t="str">
        <f>'PART I'!B211</f>
        <v>Resource Utilization</v>
      </c>
      <c r="H43" s="198"/>
      <c r="I43" s="198"/>
      <c r="J43" s="198"/>
      <c r="K43" s="201">
        <f>'PART I'!D211</f>
        <v>0</v>
      </c>
      <c r="L43" s="60"/>
    </row>
    <row r="44" spans="1:14" x14ac:dyDescent="0.2">
      <c r="A44" s="60"/>
      <c r="B44" s="212" t="str">
        <f>'PART I'!B221</f>
        <v>Control over Suppliers and Distributors</v>
      </c>
      <c r="C44" s="198"/>
      <c r="D44" s="198"/>
      <c r="E44" s="198"/>
      <c r="F44" s="200">
        <f>'PART I'!D221</f>
        <v>0</v>
      </c>
      <c r="G44" s="212" t="str">
        <f>'PART I'!B212</f>
        <v>Profit Potential</v>
      </c>
      <c r="H44" s="198"/>
      <c r="I44" s="198"/>
      <c r="J44" s="198"/>
      <c r="K44" s="201">
        <f>'PART I'!D212</f>
        <v>0</v>
      </c>
      <c r="L44" s="60"/>
    </row>
    <row r="45" spans="1:14" ht="21" customHeight="1" thickBot="1" x14ac:dyDescent="0.25">
      <c r="A45" s="60"/>
      <c r="B45" s="202" t="s">
        <v>93</v>
      </c>
      <c r="C45" s="203"/>
      <c r="D45" s="203"/>
      <c r="E45" s="203"/>
      <c r="F45" s="213">
        <f>SUM(F40:F44)/5</f>
        <v>0</v>
      </c>
      <c r="G45" s="202" t="s">
        <v>94</v>
      </c>
      <c r="H45" s="203"/>
      <c r="I45" s="203"/>
      <c r="J45" s="203"/>
      <c r="K45" s="205">
        <f>SUM(K40:K44)/5</f>
        <v>0</v>
      </c>
      <c r="L45" s="60"/>
    </row>
    <row r="46" spans="1:14" x14ac:dyDescent="0.2">
      <c r="A46" s="60"/>
      <c r="B46" s="60"/>
      <c r="C46" s="60"/>
      <c r="D46" s="60"/>
      <c r="E46" s="60"/>
      <c r="F46" s="60"/>
      <c r="G46" s="60"/>
      <c r="H46" s="60"/>
      <c r="I46" s="60"/>
      <c r="J46" s="60"/>
      <c r="K46" s="60"/>
      <c r="L46" s="60"/>
    </row>
  </sheetData>
  <sheetProtection sheet="1" objects="1" scenarios="1" formatColumns="0" formatRows="0"/>
  <mergeCells count="13">
    <mergeCell ref="B5:J5"/>
    <mergeCell ref="B7:J7"/>
    <mergeCell ref="B9:J9"/>
    <mergeCell ref="B31:E31"/>
    <mergeCell ref="B32:E32"/>
    <mergeCell ref="B33:E33"/>
    <mergeCell ref="B34:E34"/>
    <mergeCell ref="B35:E35"/>
    <mergeCell ref="G31:J31"/>
    <mergeCell ref="G32:J32"/>
    <mergeCell ref="G33:J33"/>
    <mergeCell ref="G34:J34"/>
    <mergeCell ref="G35:J35"/>
  </mergeCells>
  <pageMargins left="0.7" right="0.7" top="0.75" bottom="0.75" header="0.3" footer="0.3"/>
  <ignoredErrors>
    <ignoredError sqref="B31:F35 G31:K35 K36 F36 F40:K44 F45:K45 B40:B44"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M32"/>
  <sheetViews>
    <sheetView showGridLines="0" workbookViewId="0">
      <selection activeCell="N32" sqref="N32"/>
    </sheetView>
  </sheetViews>
  <sheetFormatPr baseColWidth="10" defaultColWidth="8.83203125" defaultRowHeight="15" x14ac:dyDescent="0.2"/>
  <cols>
    <col min="1" max="1" width="8.83203125" style="16"/>
    <col min="2" max="2" width="11.6640625" style="16" customWidth="1"/>
    <col min="3" max="3" width="3.83203125" style="16" customWidth="1"/>
    <col min="4" max="11" width="8.83203125" style="16"/>
    <col min="12" max="12" width="3.83203125" style="16" customWidth="1"/>
    <col min="13" max="16384" width="8.83203125" style="16"/>
  </cols>
  <sheetData>
    <row r="1" spans="1:13" ht="16" thickBot="1" x14ac:dyDescent="0.25"/>
    <row r="2" spans="1:13" ht="35" thickBot="1" x14ac:dyDescent="0.25">
      <c r="B2" s="27" t="s">
        <v>140</v>
      </c>
    </row>
    <row r="5" spans="1:13" ht="16" x14ac:dyDescent="0.2">
      <c r="A5" s="186">
        <v>1</v>
      </c>
      <c r="B5" s="840" t="s">
        <v>246</v>
      </c>
      <c r="C5" s="840"/>
      <c r="D5" s="840"/>
      <c r="E5" s="840"/>
      <c r="F5" s="840"/>
      <c r="G5" s="840"/>
      <c r="H5" s="840"/>
      <c r="I5" s="840"/>
      <c r="J5" s="840"/>
    </row>
    <row r="6" spans="1:13" ht="16" x14ac:dyDescent="0.2">
      <c r="A6" s="187"/>
      <c r="B6" s="186"/>
      <c r="C6" s="186"/>
      <c r="D6" s="186"/>
      <c r="E6" s="186"/>
      <c r="F6" s="186"/>
      <c r="G6" s="186"/>
      <c r="H6" s="186"/>
      <c r="I6" s="186"/>
      <c r="J6" s="186"/>
    </row>
    <row r="7" spans="1:13" ht="16" x14ac:dyDescent="0.2">
      <c r="A7" s="187">
        <v>2</v>
      </c>
      <c r="B7" s="841" t="s">
        <v>46</v>
      </c>
      <c r="C7" s="841"/>
      <c r="D7" s="841"/>
      <c r="E7" s="841"/>
      <c r="F7" s="841"/>
      <c r="G7" s="841"/>
      <c r="H7" s="841"/>
      <c r="I7" s="841"/>
      <c r="J7" s="841"/>
    </row>
    <row r="8" spans="1:13" ht="16" x14ac:dyDescent="0.2">
      <c r="A8" s="187"/>
      <c r="B8" s="186"/>
      <c r="C8" s="186"/>
      <c r="D8" s="186"/>
      <c r="E8" s="186"/>
      <c r="F8" s="186"/>
      <c r="G8" s="186"/>
      <c r="H8" s="186"/>
      <c r="I8" s="186"/>
      <c r="J8" s="186"/>
    </row>
    <row r="9" spans="1:13" ht="51" customHeight="1" x14ac:dyDescent="0.2">
      <c r="A9" s="187">
        <v>3</v>
      </c>
      <c r="B9" s="842" t="s">
        <v>141</v>
      </c>
      <c r="C9" s="842"/>
      <c r="D9" s="842"/>
      <c r="E9" s="842"/>
      <c r="F9" s="842"/>
      <c r="G9" s="842"/>
      <c r="H9" s="842"/>
      <c r="I9" s="842"/>
      <c r="J9" s="842"/>
    </row>
    <row r="12" spans="1:13" x14ac:dyDescent="0.2">
      <c r="C12" s="189"/>
    </row>
    <row r="13" spans="1:13" ht="16" thickBot="1" x14ac:dyDescent="0.25">
      <c r="B13" s="60"/>
      <c r="C13" s="60"/>
      <c r="D13" s="60"/>
      <c r="E13" s="60"/>
      <c r="F13" s="60"/>
      <c r="G13" s="60"/>
      <c r="H13" s="60"/>
      <c r="I13" s="60"/>
      <c r="J13" s="60"/>
      <c r="K13" s="60"/>
      <c r="L13" s="60"/>
      <c r="M13" s="60"/>
    </row>
    <row r="14" spans="1:13" ht="17" customHeight="1" thickBot="1" x14ac:dyDescent="0.25">
      <c r="B14" s="60"/>
      <c r="C14" s="60"/>
      <c r="D14" s="60"/>
      <c r="E14" s="60"/>
      <c r="F14" s="871">
        <f>'PART I'!B277</f>
        <v>0</v>
      </c>
      <c r="G14" s="872"/>
      <c r="H14" s="872"/>
      <c r="I14" s="873"/>
      <c r="J14" s="60"/>
      <c r="K14" s="60"/>
      <c r="L14" s="60"/>
      <c r="M14" s="60"/>
    </row>
    <row r="15" spans="1:13" x14ac:dyDescent="0.2">
      <c r="B15" s="60"/>
      <c r="C15" s="60"/>
      <c r="D15" s="60"/>
      <c r="E15" s="60"/>
      <c r="F15" s="60"/>
      <c r="G15" s="60"/>
      <c r="H15" s="60"/>
      <c r="I15" s="60"/>
      <c r="J15" s="60"/>
      <c r="K15" s="60"/>
      <c r="L15" s="60"/>
      <c r="M15" s="190"/>
    </row>
    <row r="16" spans="1:13" x14ac:dyDescent="0.2">
      <c r="B16" s="60"/>
      <c r="C16" s="60"/>
      <c r="D16" s="60"/>
      <c r="E16" s="60"/>
      <c r="F16" s="60"/>
      <c r="G16" s="60"/>
      <c r="H16" s="60"/>
      <c r="I16" s="60"/>
      <c r="J16" s="60"/>
      <c r="K16" s="60"/>
      <c r="L16" s="60"/>
      <c r="M16" s="60"/>
    </row>
    <row r="17" spans="2:13" ht="16" thickBot="1" x14ac:dyDescent="0.25">
      <c r="B17" s="60"/>
      <c r="C17" s="60"/>
      <c r="D17" s="60"/>
      <c r="E17" s="60"/>
      <c r="F17" s="60"/>
      <c r="G17" s="60"/>
      <c r="H17" s="60"/>
      <c r="I17" s="60"/>
      <c r="J17" s="60"/>
      <c r="K17" s="60"/>
      <c r="L17" s="60"/>
      <c r="M17" s="60"/>
    </row>
    <row r="18" spans="2:13" ht="15" customHeight="1" x14ac:dyDescent="0.2">
      <c r="B18" s="60"/>
      <c r="C18" s="868">
        <f>'PART I'!B269</f>
        <v>0</v>
      </c>
      <c r="D18" s="60"/>
      <c r="E18" s="60"/>
      <c r="F18" s="60"/>
      <c r="G18" s="60"/>
      <c r="H18" s="60"/>
      <c r="I18" s="60"/>
      <c r="J18" s="60"/>
      <c r="K18" s="60"/>
      <c r="L18" s="868">
        <f>'PART I'!B271</f>
        <v>0</v>
      </c>
      <c r="M18" s="60"/>
    </row>
    <row r="19" spans="2:13" x14ac:dyDescent="0.2">
      <c r="B19" s="60"/>
      <c r="C19" s="869"/>
      <c r="D19" s="60"/>
      <c r="E19" s="60"/>
      <c r="F19" s="60"/>
      <c r="G19" s="60"/>
      <c r="H19" s="60"/>
      <c r="I19" s="60"/>
      <c r="J19" s="60"/>
      <c r="K19" s="60"/>
      <c r="L19" s="869"/>
      <c r="M19" s="60"/>
    </row>
    <row r="20" spans="2:13" ht="15" customHeight="1" x14ac:dyDescent="0.2">
      <c r="B20" s="60"/>
      <c r="C20" s="869"/>
      <c r="D20" s="60"/>
      <c r="E20" s="60"/>
      <c r="F20" s="60"/>
      <c r="G20" s="60"/>
      <c r="H20" s="60"/>
      <c r="I20" s="60"/>
      <c r="J20" s="60"/>
      <c r="K20" s="60"/>
      <c r="L20" s="869"/>
      <c r="M20" s="60"/>
    </row>
    <row r="21" spans="2:13" x14ac:dyDescent="0.2">
      <c r="B21" s="60"/>
      <c r="C21" s="869"/>
      <c r="D21" s="60"/>
      <c r="E21" s="60"/>
      <c r="F21" s="60"/>
      <c r="G21" s="60"/>
      <c r="H21" s="60"/>
      <c r="I21" s="60"/>
      <c r="J21" s="60"/>
      <c r="K21" s="60"/>
      <c r="L21" s="869"/>
      <c r="M21" s="60"/>
    </row>
    <row r="22" spans="2:13" x14ac:dyDescent="0.2">
      <c r="B22" s="60"/>
      <c r="C22" s="869"/>
      <c r="D22" s="60"/>
      <c r="E22" s="60"/>
      <c r="F22" s="60"/>
      <c r="G22" s="60"/>
      <c r="H22" s="60"/>
      <c r="I22" s="60"/>
      <c r="J22" s="60"/>
      <c r="K22" s="60"/>
      <c r="L22" s="869"/>
      <c r="M22" s="60"/>
    </row>
    <row r="23" spans="2:13" x14ac:dyDescent="0.2">
      <c r="B23" s="60"/>
      <c r="C23" s="869"/>
      <c r="D23" s="60"/>
      <c r="E23" s="60"/>
      <c r="F23" s="60"/>
      <c r="G23" s="60"/>
      <c r="H23" s="60"/>
      <c r="I23" s="60"/>
      <c r="J23" s="60"/>
      <c r="K23" s="60"/>
      <c r="L23" s="869"/>
      <c r="M23" s="60"/>
    </row>
    <row r="24" spans="2:13" x14ac:dyDescent="0.2">
      <c r="B24" s="60"/>
      <c r="C24" s="869"/>
      <c r="D24" s="60"/>
      <c r="E24" s="60"/>
      <c r="F24" s="60"/>
      <c r="G24" s="60"/>
      <c r="H24" s="60"/>
      <c r="I24" s="60"/>
      <c r="J24" s="60"/>
      <c r="K24" s="60"/>
      <c r="L24" s="869"/>
      <c r="M24" s="60"/>
    </row>
    <row r="25" spans="2:13" x14ac:dyDescent="0.2">
      <c r="B25" s="60"/>
      <c r="C25" s="869"/>
      <c r="D25" s="60"/>
      <c r="E25" s="60"/>
      <c r="F25" s="60"/>
      <c r="G25" s="60"/>
      <c r="H25" s="60"/>
      <c r="I25" s="60"/>
      <c r="J25" s="60"/>
      <c r="K25" s="60"/>
      <c r="L25" s="869"/>
      <c r="M25" s="60"/>
    </row>
    <row r="26" spans="2:13" x14ac:dyDescent="0.2">
      <c r="B26" s="60"/>
      <c r="C26" s="869"/>
      <c r="D26" s="60"/>
      <c r="E26" s="60"/>
      <c r="F26" s="60"/>
      <c r="G26" s="60"/>
      <c r="H26" s="60"/>
      <c r="I26" s="60"/>
      <c r="J26" s="60"/>
      <c r="K26" s="60"/>
      <c r="L26" s="869"/>
      <c r="M26" s="60"/>
    </row>
    <row r="27" spans="2:13" ht="16" thickBot="1" x14ac:dyDescent="0.25">
      <c r="B27" s="60"/>
      <c r="C27" s="870"/>
      <c r="D27" s="60"/>
      <c r="E27" s="60"/>
      <c r="F27" s="60"/>
      <c r="G27" s="60"/>
      <c r="H27" s="60"/>
      <c r="I27" s="60"/>
      <c r="J27" s="60"/>
      <c r="K27" s="60"/>
      <c r="L27" s="870"/>
      <c r="M27" s="60"/>
    </row>
    <row r="28" spans="2:13" x14ac:dyDescent="0.2">
      <c r="B28" s="60"/>
      <c r="C28" s="60"/>
      <c r="D28" s="60"/>
      <c r="E28" s="60"/>
      <c r="F28" s="60"/>
      <c r="G28" s="60"/>
      <c r="H28" s="60"/>
      <c r="I28" s="60"/>
      <c r="J28" s="60"/>
      <c r="K28" s="60"/>
      <c r="L28" s="60"/>
      <c r="M28" s="60"/>
    </row>
    <row r="29" spans="2:13" x14ac:dyDescent="0.2">
      <c r="B29" s="60"/>
      <c r="C29" s="60"/>
      <c r="D29" s="60"/>
      <c r="E29" s="60"/>
      <c r="F29" s="60"/>
      <c r="G29" s="60"/>
      <c r="H29" s="60"/>
      <c r="I29" s="60"/>
      <c r="J29" s="60"/>
      <c r="K29" s="60"/>
      <c r="L29" s="60"/>
      <c r="M29" s="60"/>
    </row>
    <row r="30" spans="2:13" ht="16" thickBot="1" x14ac:dyDescent="0.25">
      <c r="B30" s="60"/>
      <c r="C30" s="60"/>
      <c r="D30" s="60"/>
      <c r="E30" s="60"/>
      <c r="F30" s="60"/>
      <c r="G30" s="60"/>
      <c r="H30" s="60"/>
      <c r="I30" s="60"/>
      <c r="J30" s="60"/>
      <c r="K30" s="60"/>
      <c r="L30" s="60"/>
      <c r="M30" s="60"/>
    </row>
    <row r="31" spans="2:13" ht="15.75" customHeight="1" thickBot="1" x14ac:dyDescent="0.25">
      <c r="B31" s="60"/>
      <c r="C31" s="60"/>
      <c r="D31" s="60"/>
      <c r="E31" s="60"/>
      <c r="F31" s="865">
        <f>'PART I'!B275</f>
        <v>0</v>
      </c>
      <c r="G31" s="866"/>
      <c r="H31" s="866"/>
      <c r="I31" s="867"/>
      <c r="J31" s="60"/>
      <c r="K31" s="60"/>
      <c r="L31" s="60"/>
      <c r="M31" s="60"/>
    </row>
    <row r="32" spans="2:13" x14ac:dyDescent="0.2">
      <c r="B32" s="60"/>
      <c r="C32" s="60"/>
      <c r="D32" s="60"/>
      <c r="E32" s="60"/>
      <c r="F32" s="60"/>
      <c r="G32" s="60"/>
      <c r="H32" s="60"/>
      <c r="I32" s="60"/>
      <c r="J32" s="60"/>
      <c r="K32" s="60"/>
      <c r="L32" s="60"/>
      <c r="M32" s="60"/>
    </row>
  </sheetData>
  <sheetProtection sheet="1" objects="1" scenarios="1" formatColumns="0" formatRows="0"/>
  <mergeCells count="7">
    <mergeCell ref="F31:I31"/>
    <mergeCell ref="C18:C27"/>
    <mergeCell ref="L18:L27"/>
    <mergeCell ref="B5:J5"/>
    <mergeCell ref="B7:J7"/>
    <mergeCell ref="B9:J9"/>
    <mergeCell ref="F14:I14"/>
  </mergeCells>
  <pageMargins left="0.7" right="0.7" top="0.75" bottom="0.75" header="0.3" footer="0.3"/>
  <pageSetup orientation="portrait"/>
  <ignoredErrors>
    <ignoredError sqref="L18 F14 C18 F3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PART I</vt:lpstr>
      <vt:lpstr>PART II</vt:lpstr>
      <vt:lpstr>IFE </vt:lpstr>
      <vt:lpstr>EFE </vt:lpstr>
      <vt:lpstr>CPM</vt:lpstr>
      <vt:lpstr>BCG</vt:lpstr>
      <vt:lpstr>IE</vt:lpstr>
      <vt:lpstr>SPACE</vt:lpstr>
      <vt:lpstr>Perceptual Map</vt:lpstr>
      <vt:lpstr>GRAND</vt:lpstr>
      <vt:lpstr>SWOT</vt:lpstr>
      <vt:lpstr>QSPM</vt:lpstr>
      <vt:lpstr>Financial Statements</vt:lpstr>
      <vt:lpstr>Company Valuation</vt:lpstr>
      <vt:lpstr>EPS_EBIT</vt:lpstr>
      <vt:lpstr>Retained Earnings Table</vt:lpstr>
      <vt:lpstr>Projected Statements</vt:lpstr>
      <vt:lpstr>Ratios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dc:creator>
  <cp:lastModifiedBy>Forest David</cp:lastModifiedBy>
  <cp:lastPrinted>2018-05-29T22:33:29Z</cp:lastPrinted>
  <dcterms:created xsi:type="dcterms:W3CDTF">2015-12-12T19:18:55Z</dcterms:created>
  <dcterms:modified xsi:type="dcterms:W3CDTF">2020-04-23T04:47:36Z</dcterms:modified>
</cp:coreProperties>
</file>